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ánhalmi Árpád\Documents\kkk 2019 2020 II\=!= TANANYAGFEJLESZTÉS 2020\DKVM\neuronhálók\"/>
    </mc:Choice>
  </mc:AlternateContent>
  <bookViews>
    <workbookView xWindow="0" yWindow="0" windowWidth="24000" windowHeight="9885" activeTab="3"/>
  </bookViews>
  <sheets>
    <sheet name="09" sheetId="1" r:id="rId1"/>
    <sheet name="10" sheetId="2" r:id="rId2"/>
    <sheet name="11" sheetId="3" r:id="rId3"/>
    <sheet name="12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5" i="4" l="1"/>
  <c r="Z25" i="4"/>
  <c r="Q27" i="4"/>
  <c r="P27" i="4"/>
  <c r="K27" i="4"/>
  <c r="J27" i="4"/>
  <c r="J26" i="4"/>
  <c r="K26" i="4" s="1"/>
  <c r="L26" i="4" s="1"/>
  <c r="J25" i="4"/>
  <c r="K25" i="4" s="1"/>
  <c r="L25" i="4" s="1"/>
  <c r="J24" i="4"/>
  <c r="K24" i="4" s="1"/>
  <c r="T20" i="4"/>
  <c r="M20" i="4"/>
  <c r="F20" i="4"/>
  <c r="F12" i="4"/>
  <c r="T11" i="4"/>
  <c r="M11" i="4"/>
  <c r="G18" i="3"/>
  <c r="G17" i="3"/>
  <c r="G10" i="3"/>
  <c r="G9" i="3"/>
  <c r="N18" i="3"/>
  <c r="N17" i="3"/>
  <c r="N9" i="3"/>
  <c r="N8" i="3"/>
  <c r="U18" i="3"/>
  <c r="U17" i="3"/>
  <c r="U9" i="3"/>
  <c r="U8" i="3"/>
  <c r="M25" i="3"/>
  <c r="M24" i="3"/>
  <c r="S25" i="3"/>
  <c r="S24" i="3"/>
  <c r="AE23" i="3"/>
  <c r="AE22" i="3"/>
  <c r="AC23" i="3"/>
  <c r="AC22" i="3"/>
  <c r="AA23" i="3"/>
  <c r="AA22" i="3"/>
  <c r="Z23" i="3"/>
  <c r="Z22" i="3"/>
  <c r="P25" i="3"/>
  <c r="Q25" i="3"/>
  <c r="R25" i="3" s="1"/>
  <c r="R24" i="3"/>
  <c r="Q24" i="3"/>
  <c r="P24" i="3"/>
  <c r="J25" i="3"/>
  <c r="K25" i="3"/>
  <c r="L25" i="3"/>
  <c r="J26" i="3"/>
  <c r="K26" i="3"/>
  <c r="L26" i="3" s="1"/>
  <c r="L24" i="3"/>
  <c r="K24" i="3"/>
  <c r="J24" i="3"/>
  <c r="T20" i="3"/>
  <c r="T11" i="3"/>
  <c r="M20" i="3"/>
  <c r="M11" i="3"/>
  <c r="F20" i="3"/>
  <c r="F12" i="3"/>
  <c r="Y18" i="2"/>
  <c r="W10" i="2"/>
  <c r="Y6" i="2"/>
  <c r="P18" i="2"/>
  <c r="O11" i="2"/>
  <c r="N8" i="2"/>
  <c r="P5" i="2"/>
  <c r="V23" i="2"/>
  <c r="V14" i="2"/>
  <c r="L14" i="2"/>
  <c r="U23" i="2"/>
  <c r="U14" i="2"/>
  <c r="X18" i="2"/>
  <c r="Z18" i="2" s="1"/>
  <c r="V10" i="2"/>
  <c r="X10" i="2" s="1"/>
  <c r="X6" i="2"/>
  <c r="Z6" i="2" s="1"/>
  <c r="O18" i="2"/>
  <c r="Q18" i="2" s="1"/>
  <c r="N11" i="2"/>
  <c r="P11" i="2" s="1"/>
  <c r="M8" i="2"/>
  <c r="O8" i="2" s="1"/>
  <c r="O5" i="2"/>
  <c r="Q5" i="2" s="1"/>
  <c r="G19" i="2"/>
  <c r="F11" i="2"/>
  <c r="G7" i="2"/>
  <c r="AF11" i="2"/>
  <c r="AD11" i="2"/>
  <c r="AB11" i="2"/>
  <c r="AA11" i="2"/>
  <c r="T23" i="2"/>
  <c r="S23" i="2"/>
  <c r="T14" i="2"/>
  <c r="S14" i="2"/>
  <c r="K14" i="2"/>
  <c r="J14" i="2"/>
  <c r="R22" i="1"/>
  <c r="R9" i="1"/>
  <c r="J22" i="1"/>
  <c r="I10" i="1"/>
  <c r="I22" i="1"/>
  <c r="H10" i="1"/>
  <c r="Q22" i="1"/>
  <c r="Q9" i="1"/>
  <c r="O27" i="1"/>
  <c r="N27" i="1"/>
  <c r="Z24" i="1"/>
  <c r="X24" i="1"/>
  <c r="V24" i="1"/>
  <c r="U24" i="1"/>
  <c r="M27" i="1"/>
  <c r="L27" i="1"/>
  <c r="P24" i="4" l="1"/>
  <c r="Q24" i="4" s="1"/>
  <c r="P25" i="4"/>
  <c r="Q25" i="4" s="1"/>
  <c r="P26" i="4"/>
  <c r="Q26" i="4" s="1"/>
  <c r="L24" i="4"/>
  <c r="P26" i="3"/>
  <c r="Q26" i="3" s="1"/>
  <c r="M14" i="2"/>
  <c r="R25" i="4" l="1"/>
  <c r="Z23" i="4"/>
  <c r="AA23" i="4" s="1"/>
  <c r="AC23" i="4" s="1"/>
  <c r="AE23" i="4" s="1"/>
  <c r="U9" i="4" s="1"/>
  <c r="R24" i="4"/>
  <c r="Z22" i="4"/>
  <c r="AA22" i="4" s="1"/>
  <c r="AC22" i="4" s="1"/>
  <c r="AE22" i="4" s="1"/>
  <c r="U8" i="4" s="1"/>
  <c r="R26" i="4"/>
  <c r="Z24" i="4"/>
  <c r="AA24" i="4" s="1"/>
  <c r="AC24" i="4" s="1"/>
  <c r="AE24" i="4" s="1"/>
  <c r="U10" i="4" s="1"/>
  <c r="R26" i="3"/>
  <c r="Z24" i="3"/>
  <c r="AA24" i="3" s="1"/>
  <c r="AC24" i="3" s="1"/>
  <c r="AE24" i="3" s="1"/>
  <c r="U10" i="3" s="1"/>
  <c r="U11" i="3" s="1"/>
  <c r="V11" i="3" s="1"/>
  <c r="H19" i="2"/>
  <c r="I19" i="2" s="1"/>
  <c r="G11" i="2"/>
  <c r="H11" i="2" s="1"/>
  <c r="H7" i="2"/>
  <c r="I7" i="2" s="1"/>
  <c r="S24" i="4" l="1"/>
  <c r="M24" i="4" s="1"/>
  <c r="U17" i="4"/>
  <c r="S25" i="4"/>
  <c r="N18" i="4" s="1"/>
  <c r="S26" i="4"/>
  <c r="N8" i="4"/>
  <c r="N17" i="4"/>
  <c r="N9" i="4"/>
  <c r="G17" i="4"/>
  <c r="G9" i="4"/>
  <c r="U19" i="4"/>
  <c r="U11" i="4"/>
  <c r="V11" i="4" s="1"/>
  <c r="U18" i="4"/>
  <c r="U19" i="3"/>
  <c r="U20" i="3" s="1"/>
  <c r="V20" i="3" s="1"/>
  <c r="S26" i="3"/>
  <c r="M25" i="4" l="1"/>
  <c r="G18" i="4" s="1"/>
  <c r="U20" i="4"/>
  <c r="V20" i="4" s="1"/>
  <c r="G10" i="4"/>
  <c r="N10" i="4"/>
  <c r="N11" i="4" s="1"/>
  <c r="O11" i="4" s="1"/>
  <c r="N19" i="4"/>
  <c r="N20" i="4" s="1"/>
  <c r="O20" i="4" s="1"/>
  <c r="M26" i="4"/>
  <c r="N10" i="3"/>
  <c r="N11" i="3" s="1"/>
  <c r="O11" i="3" s="1"/>
  <c r="M26" i="3"/>
  <c r="N19" i="3"/>
  <c r="N20" i="3" s="1"/>
  <c r="O20" i="3" s="1"/>
  <c r="G19" i="4" l="1"/>
  <c r="G20" i="4" s="1"/>
  <c r="H20" i="4" s="1"/>
  <c r="G11" i="4"/>
  <c r="G12" i="4" s="1"/>
  <c r="H12" i="4" s="1"/>
  <c r="G19" i="3"/>
  <c r="G20" i="3" s="1"/>
  <c r="H20" i="3" s="1"/>
  <c r="G11" i="3"/>
  <c r="G12" i="3" s="1"/>
  <c r="H12" i="3" s="1"/>
</calcChain>
</file>

<file path=xl/sharedStrings.xml><?xml version="1.0" encoding="utf-8"?>
<sst xmlns="http://schemas.openxmlformats.org/spreadsheetml/2006/main" count="154" uniqueCount="39">
  <si>
    <r>
      <t>b</t>
    </r>
    <r>
      <rPr>
        <vertAlign val="sub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0</t>
    </r>
  </si>
  <si>
    <r>
      <t>b</t>
    </r>
    <r>
      <rPr>
        <vertAlign val="sub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1</t>
    </r>
  </si>
  <si>
    <r>
      <t>x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</si>
  <si>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1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</si>
  <si>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1</t>
    </r>
  </si>
  <si>
    <r>
      <t>g'(s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</si>
  <si>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1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</si>
  <si>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</si>
  <si>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= ŷ</t>
    </r>
  </si>
  <si>
    <t>y</t>
  </si>
  <si>
    <t>ŷ - y</t>
  </si>
  <si>
    <r>
      <t>g'(s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</si>
  <si>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</si>
  <si>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</si>
  <si>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</si>
  <si>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</si>
  <si>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=</t>
    </r>
  </si>
  <si>
    <t>TR.</t>
  </si>
  <si>
    <t>GRAD</t>
  </si>
  <si>
    <r>
      <t>w</t>
    </r>
    <r>
      <rPr>
        <vertAlign val="subscript"/>
        <sz val="9"/>
        <color theme="1"/>
        <rFont val="Arial"/>
        <family val="2"/>
        <charset val="238"/>
      </rPr>
      <t>21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</si>
  <si>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x</t>
    </r>
    <r>
      <rPr>
        <vertAlign val="sub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</si>
  <si>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x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2</t>
    </r>
    <r>
      <rPr>
        <vertAlign val="superscript"/>
        <sz val="9"/>
        <color theme="1"/>
        <rFont val="Arial"/>
        <family val="2"/>
        <charset val="238"/>
      </rPr>
      <t>0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</si>
  <si>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2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</si>
  <si>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2</t>
    </r>
  </si>
  <si>
    <r>
      <t>g'(s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</si>
  <si>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2</t>
    </r>
  </si>
  <si>
    <r>
      <t>s</t>
    </r>
    <r>
      <rPr>
        <vertAlign val="subscript"/>
        <sz val="9"/>
        <color theme="1"/>
        <rFont val="Arial"/>
        <family val="2"/>
        <charset val="238"/>
      </rPr>
      <t>2</t>
    </r>
    <r>
      <rPr>
        <vertAlign val="superscript"/>
        <sz val="9"/>
        <color theme="1"/>
        <rFont val="Arial"/>
        <family val="2"/>
        <charset val="238"/>
      </rPr>
      <t>2</t>
    </r>
  </si>
  <si>
    <r>
      <t>k</t>
    </r>
    <r>
      <rPr>
        <vertAlign val="subscript"/>
        <sz val="9"/>
        <color theme="1"/>
        <rFont val="Arial"/>
        <family val="2"/>
        <charset val="238"/>
      </rPr>
      <t>2</t>
    </r>
    <r>
      <rPr>
        <vertAlign val="superscript"/>
        <sz val="9"/>
        <color theme="1"/>
        <rFont val="Arial"/>
        <family val="2"/>
        <charset val="238"/>
      </rPr>
      <t>2</t>
    </r>
  </si>
  <si>
    <r>
      <t>g'(s</t>
    </r>
    <r>
      <rPr>
        <vertAlign val="subscript"/>
        <sz val="9"/>
        <color theme="1"/>
        <rFont val="Arial"/>
        <family val="2"/>
        <charset val="238"/>
      </rPr>
      <t>2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</si>
  <si>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2</t>
    </r>
    <r>
      <rPr>
        <vertAlign val="superscript"/>
        <sz val="9"/>
        <color theme="1"/>
        <rFont val="Arial"/>
        <family val="2"/>
        <charset val="238"/>
      </rPr>
      <t>2</t>
    </r>
  </si>
  <si>
    <r>
      <t>b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2</t>
    </r>
  </si>
  <si>
    <r>
      <t>w</t>
    </r>
    <r>
      <rPr>
        <vertAlign val="subscript"/>
        <sz val="9"/>
        <color theme="1"/>
        <rFont val="Arial"/>
        <family val="2"/>
        <charset val="238"/>
      </rPr>
      <t>02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</si>
  <si>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12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</si>
  <si>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</si>
  <si>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 =</t>
    </r>
  </si>
  <si>
    <r>
      <t>w</t>
    </r>
    <r>
      <rPr>
        <vertAlign val="subscript"/>
        <sz val="9"/>
        <color theme="1"/>
        <rFont val="Arial"/>
        <family val="2"/>
        <charset val="238"/>
      </rPr>
      <t>21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 =</t>
    </r>
  </si>
  <si>
    <t>tanulási ráta =</t>
  </si>
  <si>
    <r>
      <t>x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</si>
  <si>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t>előrejelzés: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</si>
</sst>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1"/>
      <color rgb="FF00B0F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/>
    <xf numFmtId="0" fontId="0" fillId="2" borderId="0" xfId="0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54013</xdr:colOff>
      <xdr:row>2</xdr:row>
      <xdr:rowOff>0</xdr:rowOff>
    </xdr:from>
    <xdr:to>
      <xdr:col>19</xdr:col>
      <xdr:colOff>268583</xdr:colOff>
      <xdr:row>23</xdr:row>
      <xdr:rowOff>120642</xdr:rowOff>
    </xdr:to>
    <xdr:grpSp>
      <xdr:nvGrpSpPr>
        <xdr:cNvPr id="26" name="Csoportba foglalás 25"/>
        <xdr:cNvGrpSpPr/>
      </xdr:nvGrpSpPr>
      <xdr:grpSpPr>
        <a:xfrm>
          <a:off x="1292263" y="317500"/>
          <a:ext cx="6818570" cy="3454392"/>
          <a:chOff x="3960559" y="1918284"/>
          <a:chExt cx="6818570" cy="3454392"/>
        </a:xfrm>
      </xdr:grpSpPr>
      <xdr:sp macro="" textlink="">
        <xdr:nvSpPr>
          <xdr:cNvPr id="27" name="Ellipszis 26"/>
          <xdr:cNvSpPr/>
        </xdr:nvSpPr>
        <xdr:spPr>
          <a:xfrm>
            <a:off x="7184005" y="4991509"/>
            <a:ext cx="360000" cy="360000"/>
          </a:xfrm>
          <a:prstGeom prst="ellipse">
            <a:avLst/>
          </a:prstGeom>
          <a:solidFill>
            <a:schemeClr val="accent6">
              <a:lumMod val="60000"/>
              <a:lumOff val="4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hu-HU"/>
          </a:p>
        </xdr:txBody>
      </xdr:sp>
      <xdr:sp macro="" textlink="">
        <xdr:nvSpPr>
          <xdr:cNvPr id="28" name="Ellipszis 27"/>
          <xdr:cNvSpPr/>
        </xdr:nvSpPr>
        <xdr:spPr>
          <a:xfrm>
            <a:off x="3970046" y="4969725"/>
            <a:ext cx="360000" cy="360000"/>
          </a:xfrm>
          <a:prstGeom prst="ellipse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hu-HU"/>
          </a:p>
        </xdr:txBody>
      </xdr:sp>
      <xdr:cxnSp macro="">
        <xdr:nvCxnSpPr>
          <xdr:cNvPr id="29" name="Egyenes összekötő 28"/>
          <xdr:cNvCxnSpPr>
            <a:stCxn id="28" idx="6"/>
            <a:endCxn id="27" idx="2"/>
          </xdr:cNvCxnSpPr>
        </xdr:nvCxnSpPr>
        <xdr:spPr>
          <a:xfrm>
            <a:off x="4330046" y="5149725"/>
            <a:ext cx="2853959" cy="21784"/>
          </a:xfrm>
          <a:prstGeom prst="line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0" name="Ellipszis 29"/>
          <xdr:cNvSpPr/>
        </xdr:nvSpPr>
        <xdr:spPr>
          <a:xfrm>
            <a:off x="10419129" y="5012676"/>
            <a:ext cx="360000" cy="360000"/>
          </a:xfrm>
          <a:prstGeom prst="ellipse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hu-HU"/>
          </a:p>
        </xdr:txBody>
      </xdr:sp>
      <xdr:cxnSp macro="">
        <xdr:nvCxnSpPr>
          <xdr:cNvPr id="31" name="Egyenes összekötő 30"/>
          <xdr:cNvCxnSpPr>
            <a:stCxn id="27" idx="6"/>
            <a:endCxn id="30" idx="2"/>
          </xdr:cNvCxnSpPr>
        </xdr:nvCxnSpPr>
        <xdr:spPr>
          <a:xfrm>
            <a:off x="7544005" y="5171509"/>
            <a:ext cx="2875124" cy="21167"/>
          </a:xfrm>
          <a:prstGeom prst="line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" name="Téglalap 31"/>
          <xdr:cNvSpPr/>
        </xdr:nvSpPr>
        <xdr:spPr>
          <a:xfrm>
            <a:off x="3960559" y="1918284"/>
            <a:ext cx="251974" cy="251949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hu-HU"/>
          </a:p>
        </xdr:txBody>
      </xdr:sp>
      <xdr:cxnSp macro="">
        <xdr:nvCxnSpPr>
          <xdr:cNvPr id="33" name="Egyenes összekötő 32"/>
          <xdr:cNvCxnSpPr>
            <a:stCxn id="32" idx="3"/>
            <a:endCxn id="27" idx="2"/>
          </xdr:cNvCxnSpPr>
        </xdr:nvCxnSpPr>
        <xdr:spPr>
          <a:xfrm>
            <a:off x="4212533" y="2044259"/>
            <a:ext cx="2971472" cy="3127250"/>
          </a:xfrm>
          <a:prstGeom prst="line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Téglalap 33"/>
          <xdr:cNvSpPr/>
        </xdr:nvSpPr>
        <xdr:spPr>
          <a:xfrm>
            <a:off x="7174518" y="1939451"/>
            <a:ext cx="251974" cy="251949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hu-HU"/>
          </a:p>
        </xdr:txBody>
      </xdr:sp>
      <xdr:cxnSp macro="">
        <xdr:nvCxnSpPr>
          <xdr:cNvPr id="35" name="Egyenes összekötő 34"/>
          <xdr:cNvCxnSpPr>
            <a:stCxn id="34" idx="3"/>
            <a:endCxn id="30" idx="2"/>
          </xdr:cNvCxnSpPr>
        </xdr:nvCxnSpPr>
        <xdr:spPr>
          <a:xfrm>
            <a:off x="7426492" y="2065426"/>
            <a:ext cx="2992637" cy="3127250"/>
          </a:xfrm>
          <a:prstGeom prst="line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18</xdr:row>
      <xdr:rowOff>59483</xdr:rowOff>
    </xdr:from>
    <xdr:to>
      <xdr:col>2</xdr:col>
      <xdr:colOff>391749</xdr:colOff>
      <xdr:row>19</xdr:row>
      <xdr:rowOff>176066</xdr:rowOff>
    </xdr:to>
    <xdr:sp macro="" textlink="">
      <xdr:nvSpPr>
        <xdr:cNvPr id="3" name="Ellipszis 2"/>
        <xdr:cNvSpPr/>
      </xdr:nvSpPr>
      <xdr:spPr>
        <a:xfrm>
          <a:off x="878416" y="4440983"/>
          <a:ext cx="360000" cy="36000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1</xdr:colOff>
      <xdr:row>8</xdr:row>
      <xdr:rowOff>227006</xdr:rowOff>
    </xdr:from>
    <xdr:to>
      <xdr:col>2</xdr:col>
      <xdr:colOff>360001</xdr:colOff>
      <xdr:row>10</xdr:row>
      <xdr:rowOff>100172</xdr:rowOff>
    </xdr:to>
    <xdr:sp macro="" textlink="">
      <xdr:nvSpPr>
        <xdr:cNvPr id="4" name="Ellipszis 3"/>
        <xdr:cNvSpPr/>
      </xdr:nvSpPr>
      <xdr:spPr>
        <a:xfrm>
          <a:off x="846668" y="2174339"/>
          <a:ext cx="360000" cy="36000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9</xdr:col>
      <xdr:colOff>234370</xdr:colOff>
      <xdr:row>8</xdr:row>
      <xdr:rowOff>237664</xdr:rowOff>
    </xdr:from>
    <xdr:to>
      <xdr:col>10</xdr:col>
      <xdr:colOff>171037</xdr:colOff>
      <xdr:row>10</xdr:row>
      <xdr:rowOff>110830</xdr:rowOff>
    </xdr:to>
    <xdr:sp macro="" textlink="">
      <xdr:nvSpPr>
        <xdr:cNvPr id="5" name="Ellipszis 4"/>
        <xdr:cNvSpPr/>
      </xdr:nvSpPr>
      <xdr:spPr>
        <a:xfrm>
          <a:off x="4044370" y="2184997"/>
          <a:ext cx="360000" cy="3600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17</xdr:col>
      <xdr:colOff>344004</xdr:colOff>
      <xdr:row>9</xdr:row>
      <xdr:rowOff>4755</xdr:rowOff>
    </xdr:from>
    <xdr:to>
      <xdr:col>18</xdr:col>
      <xdr:colOff>280671</xdr:colOff>
      <xdr:row>10</xdr:row>
      <xdr:rowOff>121338</xdr:rowOff>
    </xdr:to>
    <xdr:sp macro="" textlink="">
      <xdr:nvSpPr>
        <xdr:cNvPr id="6" name="Ellipszis 5"/>
        <xdr:cNvSpPr/>
      </xdr:nvSpPr>
      <xdr:spPr>
        <a:xfrm>
          <a:off x="7540671" y="2195505"/>
          <a:ext cx="360000" cy="3600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17</xdr:col>
      <xdr:colOff>405274</xdr:colOff>
      <xdr:row>18</xdr:row>
      <xdr:rowOff>175899</xdr:rowOff>
    </xdr:from>
    <xdr:to>
      <xdr:col>18</xdr:col>
      <xdr:colOff>341941</xdr:colOff>
      <xdr:row>20</xdr:row>
      <xdr:rowOff>49066</xdr:rowOff>
    </xdr:to>
    <xdr:sp macro="" textlink="">
      <xdr:nvSpPr>
        <xdr:cNvPr id="7" name="Ellipszis 6"/>
        <xdr:cNvSpPr/>
      </xdr:nvSpPr>
      <xdr:spPr>
        <a:xfrm>
          <a:off x="7601941" y="4557399"/>
          <a:ext cx="360000" cy="3600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24</xdr:col>
      <xdr:colOff>199723</xdr:colOff>
      <xdr:row>9</xdr:row>
      <xdr:rowOff>15415</xdr:rowOff>
    </xdr:from>
    <xdr:to>
      <xdr:col>25</xdr:col>
      <xdr:colOff>136390</xdr:colOff>
      <xdr:row>10</xdr:row>
      <xdr:rowOff>131998</xdr:rowOff>
    </xdr:to>
    <xdr:sp macro="" textlink="">
      <xdr:nvSpPr>
        <xdr:cNvPr id="8" name="Ellipszis 7"/>
        <xdr:cNvSpPr/>
      </xdr:nvSpPr>
      <xdr:spPr>
        <a:xfrm>
          <a:off x="10359723" y="2206165"/>
          <a:ext cx="360000" cy="36000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360001</xdr:colOff>
      <xdr:row>9</xdr:row>
      <xdr:rowOff>163589</xdr:rowOff>
    </xdr:from>
    <xdr:to>
      <xdr:col>9</xdr:col>
      <xdr:colOff>234370</xdr:colOff>
      <xdr:row>9</xdr:row>
      <xdr:rowOff>174247</xdr:rowOff>
    </xdr:to>
    <xdr:cxnSp macro="">
      <xdr:nvCxnSpPr>
        <xdr:cNvPr id="9" name="Egyenes összekötő 8"/>
        <xdr:cNvCxnSpPr>
          <a:stCxn id="4" idx="6"/>
          <a:endCxn id="5" idx="2"/>
        </xdr:cNvCxnSpPr>
      </xdr:nvCxnSpPr>
      <xdr:spPr>
        <a:xfrm>
          <a:off x="1206668" y="2354339"/>
          <a:ext cx="2837702" cy="10658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391749</xdr:colOff>
      <xdr:row>9</xdr:row>
      <xdr:rowOff>174247</xdr:rowOff>
    </xdr:from>
    <xdr:to>
      <xdr:col>9</xdr:col>
      <xdr:colOff>234370</xdr:colOff>
      <xdr:row>18</xdr:row>
      <xdr:rowOff>239483</xdr:rowOff>
    </xdr:to>
    <xdr:cxnSp macro="">
      <xdr:nvCxnSpPr>
        <xdr:cNvPr id="10" name="Egyenes összekötő 9"/>
        <xdr:cNvCxnSpPr>
          <a:stCxn id="3" idx="6"/>
          <a:endCxn id="5" idx="2"/>
        </xdr:cNvCxnSpPr>
      </xdr:nvCxnSpPr>
      <xdr:spPr>
        <a:xfrm flipV="1">
          <a:off x="1238416" y="2364997"/>
          <a:ext cx="2805954" cy="2255986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171037</xdr:colOff>
      <xdr:row>9</xdr:row>
      <xdr:rowOff>174247</xdr:rowOff>
    </xdr:from>
    <xdr:to>
      <xdr:col>17</xdr:col>
      <xdr:colOff>344004</xdr:colOff>
      <xdr:row>9</xdr:row>
      <xdr:rowOff>184755</xdr:rowOff>
    </xdr:to>
    <xdr:cxnSp macro="">
      <xdr:nvCxnSpPr>
        <xdr:cNvPr id="11" name="Egyenes összekötő 10"/>
        <xdr:cNvCxnSpPr>
          <a:stCxn id="5" idx="6"/>
          <a:endCxn id="6" idx="2"/>
        </xdr:cNvCxnSpPr>
      </xdr:nvCxnSpPr>
      <xdr:spPr>
        <a:xfrm>
          <a:off x="4404370" y="2364997"/>
          <a:ext cx="3136301" cy="10508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321908</xdr:colOff>
      <xdr:row>2</xdr:row>
      <xdr:rowOff>62475</xdr:rowOff>
    </xdr:from>
    <xdr:to>
      <xdr:col>24</xdr:col>
      <xdr:colOff>199723</xdr:colOff>
      <xdr:row>9</xdr:row>
      <xdr:rowOff>195415</xdr:rowOff>
    </xdr:to>
    <xdr:cxnSp macro="">
      <xdr:nvCxnSpPr>
        <xdr:cNvPr id="12" name="Egyenes összekötő 11"/>
        <xdr:cNvCxnSpPr>
          <a:stCxn id="18" idx="3"/>
          <a:endCxn id="8" idx="2"/>
        </xdr:cNvCxnSpPr>
      </xdr:nvCxnSpPr>
      <xdr:spPr>
        <a:xfrm>
          <a:off x="7941908" y="549308"/>
          <a:ext cx="2417815" cy="183685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280671</xdr:colOff>
      <xdr:row>9</xdr:row>
      <xdr:rowOff>184755</xdr:rowOff>
    </xdr:from>
    <xdr:to>
      <xdr:col>24</xdr:col>
      <xdr:colOff>199723</xdr:colOff>
      <xdr:row>9</xdr:row>
      <xdr:rowOff>195415</xdr:rowOff>
    </xdr:to>
    <xdr:cxnSp macro="">
      <xdr:nvCxnSpPr>
        <xdr:cNvPr id="13" name="Egyenes összekötő 12"/>
        <xdr:cNvCxnSpPr>
          <a:stCxn id="6" idx="6"/>
          <a:endCxn id="8" idx="2"/>
        </xdr:cNvCxnSpPr>
      </xdr:nvCxnSpPr>
      <xdr:spPr>
        <a:xfrm>
          <a:off x="7900671" y="2375505"/>
          <a:ext cx="2459052" cy="10660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341941</xdr:colOff>
      <xdr:row>9</xdr:row>
      <xdr:rowOff>195415</xdr:rowOff>
    </xdr:from>
    <xdr:to>
      <xdr:col>24</xdr:col>
      <xdr:colOff>199723</xdr:colOff>
      <xdr:row>19</xdr:row>
      <xdr:rowOff>112482</xdr:rowOff>
    </xdr:to>
    <xdr:cxnSp macro="">
      <xdr:nvCxnSpPr>
        <xdr:cNvPr id="14" name="Egyenes összekötő 13"/>
        <xdr:cNvCxnSpPr>
          <a:stCxn id="7" idx="6"/>
          <a:endCxn id="8" idx="2"/>
        </xdr:cNvCxnSpPr>
      </xdr:nvCxnSpPr>
      <xdr:spPr>
        <a:xfrm flipV="1">
          <a:off x="7961941" y="2386165"/>
          <a:ext cx="2397782" cy="2351234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171037</xdr:colOff>
      <xdr:row>9</xdr:row>
      <xdr:rowOff>174247</xdr:rowOff>
    </xdr:from>
    <xdr:to>
      <xdr:col>17</xdr:col>
      <xdr:colOff>405274</xdr:colOff>
      <xdr:row>19</xdr:row>
      <xdr:rowOff>112482</xdr:rowOff>
    </xdr:to>
    <xdr:cxnSp macro="">
      <xdr:nvCxnSpPr>
        <xdr:cNvPr id="15" name="Egyenes összekötő 14"/>
        <xdr:cNvCxnSpPr>
          <a:stCxn id="5" idx="6"/>
          <a:endCxn id="7" idx="2"/>
        </xdr:cNvCxnSpPr>
      </xdr:nvCxnSpPr>
      <xdr:spPr>
        <a:xfrm>
          <a:off x="4404370" y="2364997"/>
          <a:ext cx="3197571" cy="2372402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54014</xdr:colOff>
      <xdr:row>1</xdr:row>
      <xdr:rowOff>174495</xdr:rowOff>
    </xdr:from>
    <xdr:to>
      <xdr:col>2</xdr:col>
      <xdr:colOff>305988</xdr:colOff>
      <xdr:row>2</xdr:row>
      <xdr:rowOff>183028</xdr:rowOff>
    </xdr:to>
    <xdr:sp macro="" textlink="">
      <xdr:nvSpPr>
        <xdr:cNvPr id="16" name="Téglalap 15"/>
        <xdr:cNvSpPr/>
      </xdr:nvSpPr>
      <xdr:spPr>
        <a:xfrm>
          <a:off x="900681" y="417912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9</xdr:col>
      <xdr:colOff>87300</xdr:colOff>
      <xdr:row>1</xdr:row>
      <xdr:rowOff>179917</xdr:rowOff>
    </xdr:from>
    <xdr:to>
      <xdr:col>9</xdr:col>
      <xdr:colOff>339274</xdr:colOff>
      <xdr:row>2</xdr:row>
      <xdr:rowOff>188450</xdr:rowOff>
    </xdr:to>
    <xdr:sp macro="" textlink="">
      <xdr:nvSpPr>
        <xdr:cNvPr id="17" name="Téglalap 16"/>
        <xdr:cNvSpPr/>
      </xdr:nvSpPr>
      <xdr:spPr>
        <a:xfrm>
          <a:off x="3897300" y="423334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18</xdr:col>
      <xdr:colOff>69934</xdr:colOff>
      <xdr:row>1</xdr:row>
      <xdr:rowOff>179916</xdr:rowOff>
    </xdr:from>
    <xdr:to>
      <xdr:col>18</xdr:col>
      <xdr:colOff>321908</xdr:colOff>
      <xdr:row>2</xdr:row>
      <xdr:rowOff>188449</xdr:rowOff>
    </xdr:to>
    <xdr:sp macro="" textlink="">
      <xdr:nvSpPr>
        <xdr:cNvPr id="18" name="Téglalap 17"/>
        <xdr:cNvSpPr/>
      </xdr:nvSpPr>
      <xdr:spPr>
        <a:xfrm>
          <a:off x="7689934" y="423333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9</xdr:col>
      <xdr:colOff>339274</xdr:colOff>
      <xdr:row>2</xdr:row>
      <xdr:rowOff>62476</xdr:rowOff>
    </xdr:from>
    <xdr:to>
      <xdr:col>17</xdr:col>
      <xdr:colOff>344004</xdr:colOff>
      <xdr:row>9</xdr:row>
      <xdr:rowOff>184755</xdr:rowOff>
    </xdr:to>
    <xdr:cxnSp macro="">
      <xdr:nvCxnSpPr>
        <xdr:cNvPr id="19" name="Egyenes összekötő 18"/>
        <xdr:cNvCxnSpPr>
          <a:stCxn id="17" idx="3"/>
          <a:endCxn id="6" idx="2"/>
        </xdr:cNvCxnSpPr>
      </xdr:nvCxnSpPr>
      <xdr:spPr>
        <a:xfrm>
          <a:off x="4149274" y="549309"/>
          <a:ext cx="3391397" cy="1826196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339274</xdr:colOff>
      <xdr:row>2</xdr:row>
      <xdr:rowOff>62476</xdr:rowOff>
    </xdr:from>
    <xdr:to>
      <xdr:col>17</xdr:col>
      <xdr:colOff>405274</xdr:colOff>
      <xdr:row>19</xdr:row>
      <xdr:rowOff>112482</xdr:rowOff>
    </xdr:to>
    <xdr:cxnSp macro="">
      <xdr:nvCxnSpPr>
        <xdr:cNvPr id="20" name="Egyenes összekötő 19"/>
        <xdr:cNvCxnSpPr>
          <a:stCxn id="17" idx="3"/>
          <a:endCxn id="7" idx="2"/>
        </xdr:cNvCxnSpPr>
      </xdr:nvCxnSpPr>
      <xdr:spPr>
        <a:xfrm>
          <a:off x="4149274" y="549309"/>
          <a:ext cx="3452667" cy="4188090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305988</xdr:colOff>
      <xdr:row>2</xdr:row>
      <xdr:rowOff>57054</xdr:rowOff>
    </xdr:from>
    <xdr:to>
      <xdr:col>9</xdr:col>
      <xdr:colOff>234370</xdr:colOff>
      <xdr:row>9</xdr:row>
      <xdr:rowOff>174247</xdr:rowOff>
    </xdr:to>
    <xdr:cxnSp macro="">
      <xdr:nvCxnSpPr>
        <xdr:cNvPr id="21" name="Egyenes összekötő 20"/>
        <xdr:cNvCxnSpPr>
          <a:stCxn id="16" idx="3"/>
          <a:endCxn id="5" idx="2"/>
        </xdr:cNvCxnSpPr>
      </xdr:nvCxnSpPr>
      <xdr:spPr>
        <a:xfrm>
          <a:off x="1152655" y="543887"/>
          <a:ext cx="2891715" cy="1821110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84666</xdr:colOff>
      <xdr:row>19</xdr:row>
      <xdr:rowOff>59661</xdr:rowOff>
    </xdr:from>
    <xdr:to>
      <xdr:col>2</xdr:col>
      <xdr:colOff>444666</xdr:colOff>
      <xdr:row>21</xdr:row>
      <xdr:rowOff>38661</xdr:rowOff>
    </xdr:to>
    <xdr:sp macro="" textlink="">
      <xdr:nvSpPr>
        <xdr:cNvPr id="3" name="Ellipszis 2"/>
        <xdr:cNvSpPr/>
      </xdr:nvSpPr>
      <xdr:spPr>
        <a:xfrm>
          <a:off x="1058333" y="3679161"/>
          <a:ext cx="360000" cy="36000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8</xdr:col>
      <xdr:colOff>467979</xdr:colOff>
      <xdr:row>19</xdr:row>
      <xdr:rowOff>57747</xdr:rowOff>
    </xdr:from>
    <xdr:to>
      <xdr:col>9</xdr:col>
      <xdr:colOff>341146</xdr:colOff>
      <xdr:row>21</xdr:row>
      <xdr:rowOff>36747</xdr:rowOff>
    </xdr:to>
    <xdr:sp macro="" textlink="">
      <xdr:nvSpPr>
        <xdr:cNvPr id="4" name="Ellipszis 3"/>
        <xdr:cNvSpPr/>
      </xdr:nvSpPr>
      <xdr:spPr>
        <a:xfrm>
          <a:off x="4362646" y="3677247"/>
          <a:ext cx="360000" cy="3600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15</xdr:col>
      <xdr:colOff>244872</xdr:colOff>
      <xdr:row>19</xdr:row>
      <xdr:rowOff>78914</xdr:rowOff>
    </xdr:from>
    <xdr:to>
      <xdr:col>16</xdr:col>
      <xdr:colOff>118039</xdr:colOff>
      <xdr:row>21</xdr:row>
      <xdr:rowOff>57914</xdr:rowOff>
    </xdr:to>
    <xdr:sp macro="" textlink="">
      <xdr:nvSpPr>
        <xdr:cNvPr id="5" name="Ellipszis 4"/>
        <xdr:cNvSpPr/>
      </xdr:nvSpPr>
      <xdr:spPr>
        <a:xfrm>
          <a:off x="7547372" y="3698414"/>
          <a:ext cx="360000" cy="36000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23</xdr:col>
      <xdr:colOff>395826</xdr:colOff>
      <xdr:row>19</xdr:row>
      <xdr:rowOff>110664</xdr:rowOff>
    </xdr:from>
    <xdr:to>
      <xdr:col>24</xdr:col>
      <xdr:colOff>268993</xdr:colOff>
      <xdr:row>21</xdr:row>
      <xdr:rowOff>89664</xdr:rowOff>
    </xdr:to>
    <xdr:sp macro="" textlink="">
      <xdr:nvSpPr>
        <xdr:cNvPr id="6" name="Ellipszis 5"/>
        <xdr:cNvSpPr/>
      </xdr:nvSpPr>
      <xdr:spPr>
        <a:xfrm>
          <a:off x="11592993" y="3730164"/>
          <a:ext cx="360000" cy="36000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444666</xdr:colOff>
      <xdr:row>20</xdr:row>
      <xdr:rowOff>47247</xdr:rowOff>
    </xdr:from>
    <xdr:to>
      <xdr:col>8</xdr:col>
      <xdr:colOff>467979</xdr:colOff>
      <xdr:row>20</xdr:row>
      <xdr:rowOff>49161</xdr:rowOff>
    </xdr:to>
    <xdr:cxnSp macro="">
      <xdr:nvCxnSpPr>
        <xdr:cNvPr id="7" name="Egyenes összekötő 6"/>
        <xdr:cNvCxnSpPr>
          <a:stCxn id="3" idx="6"/>
          <a:endCxn id="4" idx="2"/>
        </xdr:cNvCxnSpPr>
      </xdr:nvCxnSpPr>
      <xdr:spPr>
        <a:xfrm flipV="1">
          <a:off x="1418333" y="3857247"/>
          <a:ext cx="2944313" cy="1914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341146</xdr:colOff>
      <xdr:row>20</xdr:row>
      <xdr:rowOff>47247</xdr:rowOff>
    </xdr:from>
    <xdr:to>
      <xdr:col>15</xdr:col>
      <xdr:colOff>244872</xdr:colOff>
      <xdr:row>20</xdr:row>
      <xdr:rowOff>68414</xdr:rowOff>
    </xdr:to>
    <xdr:cxnSp macro="">
      <xdr:nvCxnSpPr>
        <xdr:cNvPr id="8" name="Egyenes összekötő 7"/>
        <xdr:cNvCxnSpPr>
          <a:stCxn id="4" idx="6"/>
          <a:endCxn id="5" idx="2"/>
        </xdr:cNvCxnSpPr>
      </xdr:nvCxnSpPr>
      <xdr:spPr>
        <a:xfrm>
          <a:off x="4722646" y="3857247"/>
          <a:ext cx="2824726" cy="2116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412180</xdr:colOff>
      <xdr:row>2</xdr:row>
      <xdr:rowOff>136558</xdr:rowOff>
    </xdr:from>
    <xdr:to>
      <xdr:col>23</xdr:col>
      <xdr:colOff>395826</xdr:colOff>
      <xdr:row>20</xdr:row>
      <xdr:rowOff>100164</xdr:rowOff>
    </xdr:to>
    <xdr:cxnSp macro="">
      <xdr:nvCxnSpPr>
        <xdr:cNvPr id="9" name="Egyenes összekötő 8"/>
        <xdr:cNvCxnSpPr>
          <a:stCxn id="13" idx="3"/>
          <a:endCxn id="6" idx="2"/>
        </xdr:cNvCxnSpPr>
      </xdr:nvCxnSpPr>
      <xdr:spPr>
        <a:xfrm>
          <a:off x="7714680" y="517558"/>
          <a:ext cx="3878313" cy="3392606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118039</xdr:colOff>
      <xdr:row>20</xdr:row>
      <xdr:rowOff>68414</xdr:rowOff>
    </xdr:from>
    <xdr:to>
      <xdr:col>23</xdr:col>
      <xdr:colOff>395826</xdr:colOff>
      <xdr:row>20</xdr:row>
      <xdr:rowOff>100164</xdr:rowOff>
    </xdr:to>
    <xdr:cxnSp macro="">
      <xdr:nvCxnSpPr>
        <xdr:cNvPr id="10" name="Egyenes összekötő 9"/>
        <xdr:cNvCxnSpPr>
          <a:stCxn id="5" idx="6"/>
          <a:endCxn id="6" idx="2"/>
        </xdr:cNvCxnSpPr>
      </xdr:nvCxnSpPr>
      <xdr:spPr>
        <a:xfrm>
          <a:off x="7907372" y="3878414"/>
          <a:ext cx="3685621" cy="31750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49034</xdr:colOff>
      <xdr:row>2</xdr:row>
      <xdr:rowOff>5162</xdr:rowOff>
    </xdr:from>
    <xdr:to>
      <xdr:col>2</xdr:col>
      <xdr:colOff>301008</xdr:colOff>
      <xdr:row>3</xdr:row>
      <xdr:rowOff>66611</xdr:rowOff>
    </xdr:to>
    <xdr:sp macro="" textlink="">
      <xdr:nvSpPr>
        <xdr:cNvPr id="11" name="Téglalap 10"/>
        <xdr:cNvSpPr/>
      </xdr:nvSpPr>
      <xdr:spPr>
        <a:xfrm>
          <a:off x="1022701" y="386162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8</xdr:col>
      <xdr:colOff>399822</xdr:colOff>
      <xdr:row>1</xdr:row>
      <xdr:rowOff>179917</xdr:rowOff>
    </xdr:from>
    <xdr:to>
      <xdr:col>9</xdr:col>
      <xdr:colOff>164963</xdr:colOff>
      <xdr:row>3</xdr:row>
      <xdr:rowOff>50866</xdr:rowOff>
    </xdr:to>
    <xdr:sp macro="" textlink="">
      <xdr:nvSpPr>
        <xdr:cNvPr id="12" name="Téglalap 11"/>
        <xdr:cNvSpPr/>
      </xdr:nvSpPr>
      <xdr:spPr>
        <a:xfrm>
          <a:off x="4294489" y="370417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15</xdr:col>
      <xdr:colOff>160206</xdr:colOff>
      <xdr:row>2</xdr:row>
      <xdr:rowOff>10583</xdr:rowOff>
    </xdr:from>
    <xdr:to>
      <xdr:col>15</xdr:col>
      <xdr:colOff>412180</xdr:colOff>
      <xdr:row>3</xdr:row>
      <xdr:rowOff>72032</xdr:rowOff>
    </xdr:to>
    <xdr:sp macro="" textlink="">
      <xdr:nvSpPr>
        <xdr:cNvPr id="13" name="Téglalap 12"/>
        <xdr:cNvSpPr/>
      </xdr:nvSpPr>
      <xdr:spPr>
        <a:xfrm>
          <a:off x="7462706" y="391583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9</xdr:col>
      <xdr:colOff>164963</xdr:colOff>
      <xdr:row>2</xdr:row>
      <xdr:rowOff>115392</xdr:rowOff>
    </xdr:from>
    <xdr:to>
      <xdr:col>15</xdr:col>
      <xdr:colOff>244872</xdr:colOff>
      <xdr:row>20</xdr:row>
      <xdr:rowOff>68414</xdr:rowOff>
    </xdr:to>
    <xdr:cxnSp macro="">
      <xdr:nvCxnSpPr>
        <xdr:cNvPr id="14" name="Egyenes összekötő 13"/>
        <xdr:cNvCxnSpPr>
          <a:stCxn id="12" idx="3"/>
          <a:endCxn id="5" idx="2"/>
        </xdr:cNvCxnSpPr>
      </xdr:nvCxnSpPr>
      <xdr:spPr>
        <a:xfrm>
          <a:off x="4546463" y="496392"/>
          <a:ext cx="3000909" cy="3382022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301008</xdr:colOff>
      <xdr:row>2</xdr:row>
      <xdr:rowOff>131137</xdr:rowOff>
    </xdr:from>
    <xdr:to>
      <xdr:col>8</xdr:col>
      <xdr:colOff>467979</xdr:colOff>
      <xdr:row>20</xdr:row>
      <xdr:rowOff>47247</xdr:rowOff>
    </xdr:to>
    <xdr:cxnSp macro="">
      <xdr:nvCxnSpPr>
        <xdr:cNvPr id="15" name="Egyenes összekötő 14"/>
        <xdr:cNvCxnSpPr>
          <a:stCxn id="11" idx="3"/>
          <a:endCxn id="4" idx="2"/>
        </xdr:cNvCxnSpPr>
      </xdr:nvCxnSpPr>
      <xdr:spPr>
        <a:xfrm>
          <a:off x="1274675" y="512137"/>
          <a:ext cx="3087971" cy="3345110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84666</xdr:colOff>
      <xdr:row>19</xdr:row>
      <xdr:rowOff>59661</xdr:rowOff>
    </xdr:from>
    <xdr:to>
      <xdr:col>2</xdr:col>
      <xdr:colOff>444666</xdr:colOff>
      <xdr:row>21</xdr:row>
      <xdr:rowOff>38661</xdr:rowOff>
    </xdr:to>
    <xdr:sp macro="" textlink="">
      <xdr:nvSpPr>
        <xdr:cNvPr id="2" name="Ellipszis 1"/>
        <xdr:cNvSpPr/>
      </xdr:nvSpPr>
      <xdr:spPr>
        <a:xfrm>
          <a:off x="1056216" y="3793461"/>
          <a:ext cx="360000" cy="37905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8</xdr:col>
      <xdr:colOff>467979</xdr:colOff>
      <xdr:row>19</xdr:row>
      <xdr:rowOff>57747</xdr:rowOff>
    </xdr:from>
    <xdr:to>
      <xdr:col>9</xdr:col>
      <xdr:colOff>341146</xdr:colOff>
      <xdr:row>21</xdr:row>
      <xdr:rowOff>36747</xdr:rowOff>
    </xdr:to>
    <xdr:sp macro="" textlink="">
      <xdr:nvSpPr>
        <xdr:cNvPr id="3" name="Ellipszis 2"/>
        <xdr:cNvSpPr/>
      </xdr:nvSpPr>
      <xdr:spPr>
        <a:xfrm>
          <a:off x="4354179" y="3791547"/>
          <a:ext cx="358942" cy="37905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15</xdr:col>
      <xdr:colOff>244872</xdr:colOff>
      <xdr:row>19</xdr:row>
      <xdr:rowOff>78914</xdr:rowOff>
    </xdr:from>
    <xdr:to>
      <xdr:col>16</xdr:col>
      <xdr:colOff>118039</xdr:colOff>
      <xdr:row>21</xdr:row>
      <xdr:rowOff>57914</xdr:rowOff>
    </xdr:to>
    <xdr:sp macro="" textlink="">
      <xdr:nvSpPr>
        <xdr:cNvPr id="4" name="Ellipszis 3"/>
        <xdr:cNvSpPr/>
      </xdr:nvSpPr>
      <xdr:spPr>
        <a:xfrm>
          <a:off x="7531497" y="3812714"/>
          <a:ext cx="358942" cy="379050"/>
        </a:xfrm>
        <a:prstGeom prst="ellipse">
          <a:avLst/>
        </a:prstGeom>
        <a:solidFill>
          <a:schemeClr val="accent6">
            <a:lumMod val="60000"/>
            <a:lumOff val="4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23</xdr:col>
      <xdr:colOff>395826</xdr:colOff>
      <xdr:row>19</xdr:row>
      <xdr:rowOff>110664</xdr:rowOff>
    </xdr:from>
    <xdr:to>
      <xdr:col>24</xdr:col>
      <xdr:colOff>268993</xdr:colOff>
      <xdr:row>21</xdr:row>
      <xdr:rowOff>89664</xdr:rowOff>
    </xdr:to>
    <xdr:sp macro="" textlink="">
      <xdr:nvSpPr>
        <xdr:cNvPr id="5" name="Ellipszis 4"/>
        <xdr:cNvSpPr/>
      </xdr:nvSpPr>
      <xdr:spPr>
        <a:xfrm>
          <a:off x="11568651" y="3844464"/>
          <a:ext cx="358942" cy="379050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444666</xdr:colOff>
      <xdr:row>20</xdr:row>
      <xdr:rowOff>47247</xdr:rowOff>
    </xdr:from>
    <xdr:to>
      <xdr:col>8</xdr:col>
      <xdr:colOff>467979</xdr:colOff>
      <xdr:row>20</xdr:row>
      <xdr:rowOff>49161</xdr:rowOff>
    </xdr:to>
    <xdr:cxnSp macro="">
      <xdr:nvCxnSpPr>
        <xdr:cNvPr id="6" name="Egyenes összekötő 5"/>
        <xdr:cNvCxnSpPr>
          <a:stCxn id="2" idx="6"/>
          <a:endCxn id="3" idx="2"/>
        </xdr:cNvCxnSpPr>
      </xdr:nvCxnSpPr>
      <xdr:spPr>
        <a:xfrm flipV="1">
          <a:off x="1416216" y="3981072"/>
          <a:ext cx="2937963" cy="1914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341146</xdr:colOff>
      <xdr:row>20</xdr:row>
      <xdr:rowOff>47247</xdr:rowOff>
    </xdr:from>
    <xdr:to>
      <xdr:col>15</xdr:col>
      <xdr:colOff>244872</xdr:colOff>
      <xdr:row>20</xdr:row>
      <xdr:rowOff>68414</xdr:rowOff>
    </xdr:to>
    <xdr:cxnSp macro="">
      <xdr:nvCxnSpPr>
        <xdr:cNvPr id="7" name="Egyenes összekötő 6"/>
        <xdr:cNvCxnSpPr>
          <a:stCxn id="3" idx="6"/>
          <a:endCxn id="4" idx="2"/>
        </xdr:cNvCxnSpPr>
      </xdr:nvCxnSpPr>
      <xdr:spPr>
        <a:xfrm>
          <a:off x="4713121" y="3981072"/>
          <a:ext cx="2818376" cy="2116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412180</xdr:colOff>
      <xdr:row>2</xdr:row>
      <xdr:rowOff>136558</xdr:rowOff>
    </xdr:from>
    <xdr:to>
      <xdr:col>23</xdr:col>
      <xdr:colOff>395826</xdr:colOff>
      <xdr:row>20</xdr:row>
      <xdr:rowOff>100164</xdr:rowOff>
    </xdr:to>
    <xdr:cxnSp macro="">
      <xdr:nvCxnSpPr>
        <xdr:cNvPr id="8" name="Egyenes összekötő 7"/>
        <xdr:cNvCxnSpPr>
          <a:stCxn id="12" idx="3"/>
          <a:endCxn id="5" idx="2"/>
        </xdr:cNvCxnSpPr>
      </xdr:nvCxnSpPr>
      <xdr:spPr>
        <a:xfrm>
          <a:off x="7698805" y="517558"/>
          <a:ext cx="3869846" cy="3516431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118039</xdr:colOff>
      <xdr:row>20</xdr:row>
      <xdr:rowOff>68414</xdr:rowOff>
    </xdr:from>
    <xdr:to>
      <xdr:col>23</xdr:col>
      <xdr:colOff>395826</xdr:colOff>
      <xdr:row>20</xdr:row>
      <xdr:rowOff>100164</xdr:rowOff>
    </xdr:to>
    <xdr:cxnSp macro="">
      <xdr:nvCxnSpPr>
        <xdr:cNvPr id="9" name="Egyenes összekötő 8"/>
        <xdr:cNvCxnSpPr>
          <a:stCxn id="4" idx="6"/>
          <a:endCxn id="5" idx="2"/>
        </xdr:cNvCxnSpPr>
      </xdr:nvCxnSpPr>
      <xdr:spPr>
        <a:xfrm>
          <a:off x="7890439" y="4002239"/>
          <a:ext cx="3678212" cy="31750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49034</xdr:colOff>
      <xdr:row>2</xdr:row>
      <xdr:rowOff>5162</xdr:rowOff>
    </xdr:from>
    <xdr:to>
      <xdr:col>2</xdr:col>
      <xdr:colOff>301008</xdr:colOff>
      <xdr:row>3</xdr:row>
      <xdr:rowOff>66611</xdr:rowOff>
    </xdr:to>
    <xdr:sp macro="" textlink="">
      <xdr:nvSpPr>
        <xdr:cNvPr id="10" name="Téglalap 9"/>
        <xdr:cNvSpPr/>
      </xdr:nvSpPr>
      <xdr:spPr>
        <a:xfrm>
          <a:off x="1020584" y="386162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8</xdr:col>
      <xdr:colOff>399822</xdr:colOff>
      <xdr:row>1</xdr:row>
      <xdr:rowOff>179917</xdr:rowOff>
    </xdr:from>
    <xdr:to>
      <xdr:col>9</xdr:col>
      <xdr:colOff>164963</xdr:colOff>
      <xdr:row>3</xdr:row>
      <xdr:rowOff>50866</xdr:rowOff>
    </xdr:to>
    <xdr:sp macro="" textlink="">
      <xdr:nvSpPr>
        <xdr:cNvPr id="11" name="Téglalap 10"/>
        <xdr:cNvSpPr/>
      </xdr:nvSpPr>
      <xdr:spPr>
        <a:xfrm>
          <a:off x="4286022" y="370417"/>
          <a:ext cx="250916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15</xdr:col>
      <xdr:colOff>160206</xdr:colOff>
      <xdr:row>2</xdr:row>
      <xdr:rowOff>10583</xdr:rowOff>
    </xdr:from>
    <xdr:to>
      <xdr:col>15</xdr:col>
      <xdr:colOff>412180</xdr:colOff>
      <xdr:row>3</xdr:row>
      <xdr:rowOff>72032</xdr:rowOff>
    </xdr:to>
    <xdr:sp macro="" textlink="">
      <xdr:nvSpPr>
        <xdr:cNvPr id="12" name="Téglalap 11"/>
        <xdr:cNvSpPr/>
      </xdr:nvSpPr>
      <xdr:spPr>
        <a:xfrm>
          <a:off x="7446831" y="391583"/>
          <a:ext cx="251974" cy="25194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9</xdr:col>
      <xdr:colOff>164963</xdr:colOff>
      <xdr:row>2</xdr:row>
      <xdr:rowOff>115392</xdr:rowOff>
    </xdr:from>
    <xdr:to>
      <xdr:col>15</xdr:col>
      <xdr:colOff>244872</xdr:colOff>
      <xdr:row>20</xdr:row>
      <xdr:rowOff>68414</xdr:rowOff>
    </xdr:to>
    <xdr:cxnSp macro="">
      <xdr:nvCxnSpPr>
        <xdr:cNvPr id="13" name="Egyenes összekötő 12"/>
        <xdr:cNvCxnSpPr>
          <a:stCxn id="11" idx="3"/>
          <a:endCxn id="4" idx="2"/>
        </xdr:cNvCxnSpPr>
      </xdr:nvCxnSpPr>
      <xdr:spPr>
        <a:xfrm>
          <a:off x="4536938" y="496392"/>
          <a:ext cx="2994559" cy="350584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301008</xdr:colOff>
      <xdr:row>2</xdr:row>
      <xdr:rowOff>131137</xdr:rowOff>
    </xdr:from>
    <xdr:to>
      <xdr:col>8</xdr:col>
      <xdr:colOff>467979</xdr:colOff>
      <xdr:row>20</xdr:row>
      <xdr:rowOff>47247</xdr:rowOff>
    </xdr:to>
    <xdr:cxnSp macro="">
      <xdr:nvCxnSpPr>
        <xdr:cNvPr id="14" name="Egyenes összekötő 13"/>
        <xdr:cNvCxnSpPr>
          <a:stCxn id="10" idx="3"/>
          <a:endCxn id="3" idx="2"/>
        </xdr:cNvCxnSpPr>
      </xdr:nvCxnSpPr>
      <xdr:spPr>
        <a:xfrm>
          <a:off x="1272558" y="512137"/>
          <a:ext cx="3081621" cy="3468935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C4:Z27"/>
  <sheetViews>
    <sheetView zoomScale="90" zoomScaleNormal="90" workbookViewId="0">
      <selection activeCell="U23" sqref="U23:Z24"/>
    </sheetView>
  </sheetViews>
  <sheetFormatPr defaultColWidth="6.140625" defaultRowHeight="12.75" customHeight="1" x14ac:dyDescent="0.2"/>
  <cols>
    <col min="1" max="16384" width="6.140625" style="4"/>
  </cols>
  <sheetData>
    <row r="4" spans="3:18" ht="12.75" customHeight="1" thickBot="1" x14ac:dyDescent="0.25"/>
    <row r="5" spans="3:18" ht="12.75" customHeight="1" thickBot="1" x14ac:dyDescent="0.25">
      <c r="C5" s="5"/>
      <c r="D5" s="2" t="s">
        <v>0</v>
      </c>
      <c r="E5" s="5"/>
      <c r="F5" s="5"/>
      <c r="L5" s="2" t="s">
        <v>1</v>
      </c>
    </row>
    <row r="6" spans="3:18" ht="12.75" customHeight="1" x14ac:dyDescent="0.2">
      <c r="C6" s="5"/>
      <c r="D6" s="3">
        <v>1</v>
      </c>
      <c r="E6" s="5"/>
      <c r="F6" s="5"/>
      <c r="L6" s="3">
        <v>1</v>
      </c>
    </row>
    <row r="7" spans="3:18" ht="12.75" customHeight="1" x14ac:dyDescent="0.2">
      <c r="C7" s="5"/>
      <c r="D7" s="6"/>
    </row>
    <row r="8" spans="3:18" ht="12.75" customHeight="1" thickBot="1" x14ac:dyDescent="0.25">
      <c r="C8" s="5"/>
      <c r="D8" s="5"/>
      <c r="E8" s="5"/>
      <c r="F8" s="5"/>
      <c r="P8" s="15" t="s">
        <v>17</v>
      </c>
      <c r="Q8" s="15" t="s">
        <v>18</v>
      </c>
    </row>
    <row r="9" spans="3:18" ht="12.75" customHeight="1" thickBot="1" x14ac:dyDescent="0.25">
      <c r="C9" s="5"/>
      <c r="D9" s="5"/>
      <c r="E9" s="5"/>
      <c r="F9" s="5"/>
      <c r="G9" s="15" t="s">
        <v>17</v>
      </c>
      <c r="H9" s="15" t="s">
        <v>18</v>
      </c>
      <c r="N9" s="11" t="s">
        <v>15</v>
      </c>
      <c r="O9" s="12">
        <v>3</v>
      </c>
      <c r="P9" s="13">
        <v>0.02</v>
      </c>
      <c r="Q9" s="2">
        <f>L6*Z24</f>
        <v>-2</v>
      </c>
      <c r="R9" s="14">
        <f>O9-P9*Q9</f>
        <v>3.04</v>
      </c>
    </row>
    <row r="10" spans="3:18" ht="12.75" customHeight="1" thickBot="1" x14ac:dyDescent="0.25">
      <c r="E10" s="11" t="s">
        <v>13</v>
      </c>
      <c r="F10" s="12">
        <v>-1</v>
      </c>
      <c r="G10" s="13">
        <v>0.02</v>
      </c>
      <c r="H10" s="2">
        <f>D6*O27</f>
        <v>1</v>
      </c>
      <c r="I10" s="14">
        <f>F10-G10*H10</f>
        <v>-1.02</v>
      </c>
    </row>
    <row r="21" spans="4:26" ht="12.75" customHeight="1" thickBot="1" x14ac:dyDescent="0.25">
      <c r="H21" s="15" t="s">
        <v>17</v>
      </c>
      <c r="I21" s="15" t="s">
        <v>18</v>
      </c>
      <c r="P21" s="15" t="s">
        <v>17</v>
      </c>
      <c r="Q21" s="15" t="s">
        <v>18</v>
      </c>
    </row>
    <row r="22" spans="4:26" ht="12.75" customHeight="1" thickBot="1" x14ac:dyDescent="0.25">
      <c r="F22" s="11" t="s">
        <v>14</v>
      </c>
      <c r="G22" s="12">
        <v>1</v>
      </c>
      <c r="H22" s="13">
        <v>0.02</v>
      </c>
      <c r="I22" s="2">
        <f>D26*O27</f>
        <v>1</v>
      </c>
      <c r="J22" s="14">
        <f>G22-H22*I22</f>
        <v>0.98</v>
      </c>
      <c r="N22" s="11" t="s">
        <v>16</v>
      </c>
      <c r="O22" s="12">
        <v>-2</v>
      </c>
      <c r="P22" s="13">
        <v>0.02</v>
      </c>
      <c r="Q22" s="2">
        <f>M27*Z24</f>
        <v>-1</v>
      </c>
      <c r="R22" s="14">
        <f>O22-P22*Q22</f>
        <v>-1.98</v>
      </c>
    </row>
    <row r="23" spans="4:26" ht="12.75" customHeight="1" thickBot="1" x14ac:dyDescent="0.25">
      <c r="U23" s="8" t="s">
        <v>7</v>
      </c>
      <c r="V23" s="9" t="s">
        <v>8</v>
      </c>
      <c r="W23" s="8" t="s">
        <v>9</v>
      </c>
      <c r="X23" s="8" t="s">
        <v>10</v>
      </c>
      <c r="Y23" s="9" t="s">
        <v>11</v>
      </c>
      <c r="Z23" s="10" t="s">
        <v>12</v>
      </c>
    </row>
    <row r="24" spans="4:26" ht="12.75" customHeight="1" thickBot="1" x14ac:dyDescent="0.25">
      <c r="U24" s="3">
        <f>L6*O9+M27*O22</f>
        <v>2</v>
      </c>
      <c r="V24" s="3">
        <f>U24</f>
        <v>2</v>
      </c>
      <c r="W24" s="7">
        <v>4</v>
      </c>
      <c r="X24" s="3">
        <f>V24-W24</f>
        <v>-2</v>
      </c>
      <c r="Y24" s="3">
        <v>1</v>
      </c>
      <c r="Z24" s="3">
        <f>X24*Y24</f>
        <v>-2</v>
      </c>
    </row>
    <row r="25" spans="4:26" ht="12.75" customHeight="1" thickBot="1" x14ac:dyDescent="0.25">
      <c r="D25" s="2" t="s">
        <v>2</v>
      </c>
    </row>
    <row r="26" spans="4:26" ht="12.75" customHeight="1" thickBot="1" x14ac:dyDescent="0.25">
      <c r="D26" s="7">
        <v>1</v>
      </c>
      <c r="L26" s="8" t="s">
        <v>3</v>
      </c>
      <c r="M26" s="9" t="s">
        <v>4</v>
      </c>
      <c r="N26" s="9" t="s">
        <v>5</v>
      </c>
      <c r="O26" s="10" t="s">
        <v>6</v>
      </c>
    </row>
    <row r="27" spans="4:26" ht="12.75" customHeight="1" x14ac:dyDescent="0.2">
      <c r="L27" s="3">
        <f>D6*F10+D26*G22</f>
        <v>0</v>
      </c>
      <c r="M27" s="3">
        <f>1/(1+EXP(-L27))</f>
        <v>0.5</v>
      </c>
      <c r="N27" s="3">
        <f>M27*(1-M27)</f>
        <v>0.25</v>
      </c>
      <c r="O27" s="3">
        <f>N27*O22*Z24</f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AF23"/>
  <sheetViews>
    <sheetView zoomScale="90" zoomScaleNormal="90" workbookViewId="0"/>
  </sheetViews>
  <sheetFormatPr defaultColWidth="6.28515625" defaultRowHeight="18.75" customHeight="1" x14ac:dyDescent="0.25"/>
  <cols>
    <col min="1" max="16384" width="6.28515625" style="1"/>
  </cols>
  <sheetData>
    <row r="1" spans="1:32" ht="18.75" customHeight="1" x14ac:dyDescent="0.25">
      <c r="A1" s="1" t="s">
        <v>36</v>
      </c>
      <c r="B1" s="16">
        <v>0.5</v>
      </c>
    </row>
    <row r="3" spans="1:32" ht="18.75" customHeight="1" thickBot="1" x14ac:dyDescent="0.3"/>
    <row r="4" spans="1:32" ht="18.75" customHeight="1" thickBot="1" x14ac:dyDescent="0.3">
      <c r="C4" s="2" t="s">
        <v>0</v>
      </c>
      <c r="J4" s="2" t="s">
        <v>1</v>
      </c>
      <c r="M4" s="5"/>
      <c r="N4" s="5"/>
      <c r="O4" s="15" t="s">
        <v>17</v>
      </c>
      <c r="P4" s="15" t="s">
        <v>18</v>
      </c>
      <c r="Q4" s="4"/>
      <c r="S4" s="2" t="s">
        <v>30</v>
      </c>
    </row>
    <row r="5" spans="1:32" ht="18.75" customHeight="1" thickBot="1" x14ac:dyDescent="0.3">
      <c r="C5" s="3">
        <v>1</v>
      </c>
      <c r="J5" s="3">
        <v>1</v>
      </c>
      <c r="M5" s="11" t="s">
        <v>15</v>
      </c>
      <c r="N5" s="12">
        <v>1</v>
      </c>
      <c r="O5" s="13">
        <f>B1</f>
        <v>0.5</v>
      </c>
      <c r="P5" s="2">
        <f>J5*V14</f>
        <v>-8.4349396852565817E-2</v>
      </c>
      <c r="Q5" s="14">
        <f>N5-O5*P5</f>
        <v>1.042174698426283</v>
      </c>
      <c r="S5" s="3">
        <v>1</v>
      </c>
      <c r="V5" s="5"/>
      <c r="W5" s="5"/>
      <c r="X5" s="15" t="s">
        <v>17</v>
      </c>
      <c r="Y5" s="15" t="s">
        <v>18</v>
      </c>
      <c r="Z5" s="4"/>
    </row>
    <row r="6" spans="1:32" ht="18.75" customHeight="1" thickBot="1" x14ac:dyDescent="0.3">
      <c r="E6" s="5"/>
      <c r="F6" s="5"/>
      <c r="G6" s="15" t="s">
        <v>17</v>
      </c>
      <c r="H6" s="15" t="s">
        <v>18</v>
      </c>
      <c r="I6" s="4"/>
      <c r="V6" s="11" t="s">
        <v>33</v>
      </c>
      <c r="W6" s="12">
        <v>-1</v>
      </c>
      <c r="X6" s="13">
        <f>B1</f>
        <v>0.5</v>
      </c>
      <c r="Y6" s="2">
        <f>S5*AF11</f>
        <v>-1.5088623729099018</v>
      </c>
      <c r="Z6" s="14">
        <f>W6-X6*Y6</f>
        <v>-0.24556881354504911</v>
      </c>
    </row>
    <row r="7" spans="1:32" ht="18.75" customHeight="1" thickBot="1" x14ac:dyDescent="0.3">
      <c r="E7" s="11" t="s">
        <v>13</v>
      </c>
      <c r="F7" s="12">
        <v>2</v>
      </c>
      <c r="G7" s="13">
        <f>B1</f>
        <v>0.5</v>
      </c>
      <c r="H7" s="2">
        <f>C5*M14</f>
        <v>0.10597061225809727</v>
      </c>
      <c r="I7" s="14">
        <f>F7-G7 *H7</f>
        <v>1.9470146938709514</v>
      </c>
      <c r="K7" s="5"/>
      <c r="L7" s="5"/>
      <c r="M7" s="15" t="s">
        <v>17</v>
      </c>
      <c r="N7" s="15" t="s">
        <v>18</v>
      </c>
      <c r="O7" s="4"/>
    </row>
    <row r="8" spans="1:32" ht="18.75" customHeight="1" thickBot="1" x14ac:dyDescent="0.3">
      <c r="K8" s="11" t="s">
        <v>31</v>
      </c>
      <c r="L8" s="12">
        <v>3</v>
      </c>
      <c r="M8" s="13">
        <f>B1</f>
        <v>0.5</v>
      </c>
      <c r="N8" s="2">
        <f>J5*V23</f>
        <v>-0.5257401422901461</v>
      </c>
      <c r="O8" s="14">
        <f>L8-M8*N8</f>
        <v>3.2628700711450729</v>
      </c>
    </row>
    <row r="9" spans="1:32" ht="18.75" customHeight="1" thickBot="1" x14ac:dyDescent="0.3">
      <c r="T9" s="5"/>
      <c r="U9" s="5"/>
      <c r="V9" s="15" t="s">
        <v>17</v>
      </c>
      <c r="W9" s="15" t="s">
        <v>18</v>
      </c>
      <c r="X9" s="4"/>
    </row>
    <row r="10" spans="1:32" ht="18.75" customHeight="1" thickBot="1" x14ac:dyDescent="0.3">
      <c r="D10" s="4"/>
      <c r="E10" s="4"/>
      <c r="F10" s="15" t="s">
        <v>17</v>
      </c>
      <c r="G10" s="15" t="s">
        <v>18</v>
      </c>
      <c r="H10" s="4"/>
      <c r="L10" s="5"/>
      <c r="M10" s="5"/>
      <c r="N10" s="15" t="s">
        <v>17</v>
      </c>
      <c r="O10" s="15" t="s">
        <v>18</v>
      </c>
      <c r="P10" s="4"/>
      <c r="T10" s="11" t="s">
        <v>34</v>
      </c>
      <c r="U10" s="12">
        <v>1</v>
      </c>
      <c r="V10" s="13">
        <f>B1</f>
        <v>0.5</v>
      </c>
      <c r="W10" s="2">
        <f>T14*AF11</f>
        <v>-1.4191828573872949</v>
      </c>
      <c r="X10" s="14">
        <f>U10-V10*W10</f>
        <v>1.7095914286936473</v>
      </c>
      <c r="AA10" s="8" t="s">
        <v>7</v>
      </c>
      <c r="AB10" s="9" t="s">
        <v>8</v>
      </c>
      <c r="AC10" s="8" t="s">
        <v>9</v>
      </c>
      <c r="AD10" s="8" t="s">
        <v>10</v>
      </c>
      <c r="AE10" s="9" t="s">
        <v>11</v>
      </c>
      <c r="AF10" s="10" t="s">
        <v>12</v>
      </c>
    </row>
    <row r="11" spans="1:32" ht="18.75" customHeight="1" thickBot="1" x14ac:dyDescent="0.3">
      <c r="D11" s="11" t="s">
        <v>14</v>
      </c>
      <c r="E11" s="12">
        <v>-2</v>
      </c>
      <c r="F11" s="13">
        <f>B1</f>
        <v>0.5</v>
      </c>
      <c r="G11" s="2">
        <f>C13*M14</f>
        <v>0.10597061225809727</v>
      </c>
      <c r="H11" s="14">
        <f>E11-F11*G11</f>
        <v>-2.0529853061290488</v>
      </c>
      <c r="L11" s="11" t="s">
        <v>16</v>
      </c>
      <c r="M11" s="12">
        <v>2</v>
      </c>
      <c r="N11" s="13">
        <f>B1</f>
        <v>0.5</v>
      </c>
      <c r="O11" s="2">
        <f>K14*V14</f>
        <v>-7.4294702276936755E-2</v>
      </c>
      <c r="P11" s="14">
        <f>M11-N11*O11</f>
        <v>2.0371473511384686</v>
      </c>
      <c r="AA11" s="3">
        <f>S5*W6+T14*U10+T23*W18</f>
        <v>1.4911376270900982</v>
      </c>
      <c r="AB11" s="3">
        <f>AA11</f>
        <v>1.4911376270900982</v>
      </c>
      <c r="AC11" s="7">
        <v>3</v>
      </c>
      <c r="AD11" s="3">
        <f>AB11-AC11</f>
        <v>-1.5088623729099018</v>
      </c>
      <c r="AE11" s="3">
        <v>1</v>
      </c>
      <c r="AF11" s="3">
        <f>AD11*AE11</f>
        <v>-1.5088623729099018</v>
      </c>
    </row>
    <row r="12" spans="1:32" ht="18.75" customHeight="1" thickBot="1" x14ac:dyDescent="0.3">
      <c r="C12" s="2" t="s">
        <v>20</v>
      </c>
    </row>
    <row r="13" spans="1:32" ht="18.75" customHeight="1" thickBot="1" x14ac:dyDescent="0.3">
      <c r="C13" s="7">
        <v>1</v>
      </c>
      <c r="J13" s="8" t="s">
        <v>3</v>
      </c>
      <c r="K13" s="9" t="s">
        <v>4</v>
      </c>
      <c r="L13" s="9" t="s">
        <v>5</v>
      </c>
      <c r="M13" s="10" t="s">
        <v>6</v>
      </c>
      <c r="S13" s="8" t="s">
        <v>22</v>
      </c>
      <c r="T13" s="9" t="s">
        <v>23</v>
      </c>
      <c r="U13" s="9" t="s">
        <v>24</v>
      </c>
      <c r="V13" s="10" t="s">
        <v>25</v>
      </c>
    </row>
    <row r="14" spans="1:32" ht="18.75" customHeight="1" x14ac:dyDescent="0.25">
      <c r="J14" s="3">
        <f>C5*F7+C13*E11+C22*F19</f>
        <v>2</v>
      </c>
      <c r="K14" s="3">
        <f>1/(1+EXP(-J14))</f>
        <v>0.88079707797788231</v>
      </c>
      <c r="L14" s="3">
        <f>K14*(1-K14)</f>
        <v>0.10499358540350662</v>
      </c>
      <c r="M14" s="3">
        <f>L14*(N11*V14+N18*V23)</f>
        <v>0.10597061225809727</v>
      </c>
      <c r="S14" s="3">
        <f>J5*N5+K14*M11</f>
        <v>2.7615941559557644</v>
      </c>
      <c r="T14" s="3">
        <f>1/(1+EXP(-S14))</f>
        <v>0.9405648141721128</v>
      </c>
      <c r="U14" s="3">
        <f>T14*(1-T14)</f>
        <v>5.5902644513491723E-2</v>
      </c>
      <c r="V14" s="3">
        <f>U14*U10*AF11</f>
        <v>-8.4349396852565817E-2</v>
      </c>
    </row>
    <row r="17" spans="3:26" ht="18.75" customHeight="1" thickBot="1" x14ac:dyDescent="0.3">
      <c r="M17" s="5"/>
      <c r="N17" s="5"/>
      <c r="O17" s="15" t="s">
        <v>17</v>
      </c>
      <c r="P17" s="15" t="s">
        <v>18</v>
      </c>
      <c r="Q17" s="4"/>
      <c r="V17" s="5"/>
      <c r="W17" s="5"/>
      <c r="X17" s="15" t="s">
        <v>17</v>
      </c>
      <c r="Y17" s="15" t="s">
        <v>18</v>
      </c>
      <c r="Z17" s="4"/>
    </row>
    <row r="18" spans="3:26" ht="18.75" customHeight="1" thickBot="1" x14ac:dyDescent="0.3">
      <c r="E18" s="4"/>
      <c r="F18" s="4"/>
      <c r="G18" s="15" t="s">
        <v>17</v>
      </c>
      <c r="H18" s="15" t="s">
        <v>18</v>
      </c>
      <c r="I18" s="4"/>
      <c r="M18" s="11" t="s">
        <v>32</v>
      </c>
      <c r="N18" s="12">
        <v>-2</v>
      </c>
      <c r="O18" s="13">
        <f>B1</f>
        <v>0.5</v>
      </c>
      <c r="P18" s="2">
        <f>K14*V23</f>
        <v>-0.46307038110483678</v>
      </c>
      <c r="Q18" s="14">
        <f>N18-O18*P18</f>
        <v>-1.7684648094475817</v>
      </c>
      <c r="V18" s="11" t="s">
        <v>35</v>
      </c>
      <c r="W18" s="12">
        <v>2</v>
      </c>
      <c r="X18" s="13">
        <f>B1</f>
        <v>0.5</v>
      </c>
      <c r="Y18" s="2">
        <f>T23*AF11</f>
        <v>-1.1698004869345064</v>
      </c>
      <c r="Z18" s="14">
        <f>W18-X18*Y18</f>
        <v>2.5849002434672532</v>
      </c>
    </row>
    <row r="19" spans="3:26" ht="18.75" customHeight="1" thickBot="1" x14ac:dyDescent="0.3">
      <c r="E19" s="11" t="s">
        <v>19</v>
      </c>
      <c r="F19" s="12">
        <v>1</v>
      </c>
      <c r="G19" s="13">
        <f>B1</f>
        <v>0.5</v>
      </c>
      <c r="H19" s="2">
        <f>C22*M14</f>
        <v>0.21194122451619454</v>
      </c>
      <c r="I19" s="14">
        <f>F19-G19*H19</f>
        <v>0.89402938774190277</v>
      </c>
    </row>
    <row r="20" spans="3:26" ht="18.75" customHeight="1" thickBot="1" x14ac:dyDescent="0.3"/>
    <row r="21" spans="3:26" ht="18.75" customHeight="1" thickBot="1" x14ac:dyDescent="0.3">
      <c r="C21" s="2" t="s">
        <v>21</v>
      </c>
    </row>
    <row r="22" spans="3:26" ht="18.75" customHeight="1" thickBot="1" x14ac:dyDescent="0.3">
      <c r="C22" s="7">
        <v>2</v>
      </c>
      <c r="S22" s="8" t="s">
        <v>26</v>
      </c>
      <c r="T22" s="9" t="s">
        <v>27</v>
      </c>
      <c r="U22" s="9" t="s">
        <v>28</v>
      </c>
      <c r="V22" s="10" t="s">
        <v>29</v>
      </c>
    </row>
    <row r="23" spans="3:26" ht="18.75" customHeight="1" x14ac:dyDescent="0.25">
      <c r="S23" s="3">
        <f>J5*L8+K14*N18</f>
        <v>1.2384058440442354</v>
      </c>
      <c r="T23" s="3">
        <f>1/(1+EXP(-S23))</f>
        <v>0.77528640645899272</v>
      </c>
      <c r="U23" s="3">
        <f>T23*(1-T23)</f>
        <v>0.17421739441889425</v>
      </c>
      <c r="V23" s="3">
        <f>U23*W18*AF11</f>
        <v>-0.5257401422901461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AE26"/>
  <sheetViews>
    <sheetView zoomScale="90" zoomScaleNormal="90" workbookViewId="0"/>
  </sheetViews>
  <sheetFormatPr defaultColWidth="7.28515625" defaultRowHeight="15" x14ac:dyDescent="0.25"/>
  <cols>
    <col min="1" max="16384" width="7.28515625" style="1"/>
  </cols>
  <sheetData>
    <row r="1" spans="1:22" x14ac:dyDescent="0.25">
      <c r="A1" s="1" t="s">
        <v>36</v>
      </c>
      <c r="B1" s="16">
        <v>5</v>
      </c>
    </row>
    <row r="4" spans="1:22" ht="15.75" thickBot="1" x14ac:dyDescent="0.3"/>
    <row r="5" spans="1:22" ht="15.75" thickBot="1" x14ac:dyDescent="0.3">
      <c r="C5" s="2" t="s">
        <v>0</v>
      </c>
      <c r="J5" s="2" t="s">
        <v>1</v>
      </c>
      <c r="P5" s="2" t="s">
        <v>30</v>
      </c>
    </row>
    <row r="6" spans="1:22" x14ac:dyDescent="0.25">
      <c r="C6" s="3">
        <v>1</v>
      </c>
      <c r="J6" s="3">
        <v>1</v>
      </c>
      <c r="P6" s="3">
        <v>1</v>
      </c>
    </row>
    <row r="7" spans="1:22" ht="15.75" thickBot="1" x14ac:dyDescent="0.3">
      <c r="C7" s="3">
        <v>1</v>
      </c>
      <c r="J7" s="3">
        <v>1</v>
      </c>
      <c r="N7" s="17" t="s">
        <v>18</v>
      </c>
      <c r="P7" s="3">
        <v>1</v>
      </c>
      <c r="U7" s="17" t="s">
        <v>18</v>
      </c>
    </row>
    <row r="8" spans="1:22" ht="15.75" thickBot="1" x14ac:dyDescent="0.3">
      <c r="C8" s="3">
        <v>1</v>
      </c>
      <c r="G8" s="17" t="s">
        <v>18</v>
      </c>
      <c r="J8" s="3">
        <v>1</v>
      </c>
      <c r="N8" s="2">
        <f>J6*S24</f>
        <v>-0.96619502921049905</v>
      </c>
      <c r="P8" s="3">
        <v>1</v>
      </c>
      <c r="U8" s="2">
        <f>P6*AE22</f>
        <v>-2.464744872563692</v>
      </c>
    </row>
    <row r="9" spans="1:22" ht="15.75" thickBot="1" x14ac:dyDescent="0.3">
      <c r="G9" s="2">
        <f>C6*M24</f>
        <v>-6.4233193092270288E-3</v>
      </c>
      <c r="N9" s="2">
        <f t="shared" ref="N9:N10" si="0">J7*S25</f>
        <v>-2.1477314276287824</v>
      </c>
      <c r="U9" s="2">
        <f t="shared" ref="U9:U10" si="1">P7*AE23</f>
        <v>-5.4621656775688399</v>
      </c>
    </row>
    <row r="10" spans="1:22" ht="15.75" thickBot="1" x14ac:dyDescent="0.3">
      <c r="G10" s="2">
        <f t="shared" ref="G10:G11" si="2">C7*M25</f>
        <v>-2.6498570701054454E-4</v>
      </c>
      <c r="M10" s="17" t="s">
        <v>17</v>
      </c>
      <c r="N10" s="2">
        <f t="shared" si="0"/>
        <v>-3.720704159379987</v>
      </c>
      <c r="T10" s="17" t="s">
        <v>17</v>
      </c>
      <c r="U10" s="2">
        <f t="shared" si="1"/>
        <v>-9.4621237246323417</v>
      </c>
    </row>
    <row r="11" spans="1:22" ht="15.75" thickBot="1" x14ac:dyDescent="0.3">
      <c r="F11" s="17" t="s">
        <v>17</v>
      </c>
      <c r="G11" s="2">
        <f t="shared" si="2"/>
        <v>-6.2140011893353948E-5</v>
      </c>
      <c r="K11" s="11" t="s">
        <v>15</v>
      </c>
      <c r="L11" s="12">
        <v>-2</v>
      </c>
      <c r="M11" s="13">
        <f>B1</f>
        <v>5</v>
      </c>
      <c r="N11" s="2">
        <f>AVERAGE(N8:N10)</f>
        <v>-2.2782102054064226</v>
      </c>
      <c r="O11" s="14">
        <f>L11-M11*N11</f>
        <v>9.3910510270321126</v>
      </c>
      <c r="R11" s="11" t="s">
        <v>33</v>
      </c>
      <c r="S11" s="12">
        <v>-1</v>
      </c>
      <c r="T11" s="13">
        <f>B1</f>
        <v>5</v>
      </c>
      <c r="U11" s="2">
        <f>AVERAGE(U8:U10)</f>
        <v>-5.7963447582549579</v>
      </c>
      <c r="V11" s="14">
        <f>S11-T11*U11</f>
        <v>27.981723791274788</v>
      </c>
    </row>
    <row r="12" spans="1:22" ht="15.75" thickBot="1" x14ac:dyDescent="0.3">
      <c r="D12" s="11" t="s">
        <v>13</v>
      </c>
      <c r="E12" s="12">
        <v>3</v>
      </c>
      <c r="F12" s="13">
        <f>B1</f>
        <v>5</v>
      </c>
      <c r="G12" s="2">
        <f>AVERAGE(G9:G11)</f>
        <v>-2.2501483427103089E-3</v>
      </c>
      <c r="H12" s="14">
        <f>E12-F12*G12</f>
        <v>3.0112507417135514</v>
      </c>
    </row>
    <row r="16" spans="1:22" ht="15.75" thickBot="1" x14ac:dyDescent="0.3">
      <c r="G16" s="17" t="s">
        <v>18</v>
      </c>
      <c r="N16" s="17" t="s">
        <v>18</v>
      </c>
      <c r="U16" s="17" t="s">
        <v>18</v>
      </c>
    </row>
    <row r="17" spans="3:31" ht="15.75" thickBot="1" x14ac:dyDescent="0.3">
      <c r="G17" s="2">
        <f>C24*M24</f>
        <v>-6.4233193092270288E-3</v>
      </c>
      <c r="N17" s="2">
        <f>K24*S24</f>
        <v>-0.95972842991620821</v>
      </c>
      <c r="U17" s="2">
        <f>Q24*AE22</f>
        <v>-0.65963366543103275</v>
      </c>
    </row>
    <row r="18" spans="3:31" ht="15.75" thickBot="1" x14ac:dyDescent="0.3">
      <c r="G18" s="2">
        <f t="shared" ref="G18:G19" si="3">C25*M25</f>
        <v>-7.9495712103163361E-4</v>
      </c>
      <c r="N18" s="2">
        <f t="shared" ref="N18:N19" si="4">K25*S25</f>
        <v>-2.1474664092199376</v>
      </c>
      <c r="U18" s="2">
        <f t="shared" ref="U18:U19" si="5">Q25*AE23</f>
        <v>-1.468870088100988</v>
      </c>
    </row>
    <row r="19" spans="3:31" ht="15.75" thickBot="1" x14ac:dyDescent="0.3">
      <c r="F19" s="17" t="s">
        <v>17</v>
      </c>
      <c r="G19" s="2">
        <f t="shared" si="3"/>
        <v>-2.4856004757341579E-4</v>
      </c>
      <c r="M19" s="17" t="s">
        <v>17</v>
      </c>
      <c r="N19" s="2">
        <f t="shared" si="4"/>
        <v>-3.7206420183302495</v>
      </c>
      <c r="T19" s="17" t="s">
        <v>17</v>
      </c>
      <c r="U19" s="2">
        <f t="shared" si="5"/>
        <v>-2.5447259330366032</v>
      </c>
    </row>
    <row r="20" spans="3:31" ht="15.75" thickBot="1" x14ac:dyDescent="0.3">
      <c r="D20" s="11" t="s">
        <v>14</v>
      </c>
      <c r="E20" s="12">
        <v>2</v>
      </c>
      <c r="F20" s="13">
        <f>B1</f>
        <v>5</v>
      </c>
      <c r="G20" s="2">
        <f>AVERAGE(G17:G19)</f>
        <v>-2.4889454926106925E-3</v>
      </c>
      <c r="H20" s="14">
        <f>E20-F20*G20</f>
        <v>2.0124447274630533</v>
      </c>
      <c r="K20" s="11" t="s">
        <v>16</v>
      </c>
      <c r="L20" s="12">
        <v>1</v>
      </c>
      <c r="M20" s="13">
        <f>B1</f>
        <v>5</v>
      </c>
      <c r="N20" s="2">
        <f>AVERAGE(N17:N19)</f>
        <v>-2.2759456191554652</v>
      </c>
      <c r="O20" s="14">
        <f>L20-M20*N20</f>
        <v>12.379728095777326</v>
      </c>
      <c r="R20" s="11" t="s">
        <v>34</v>
      </c>
      <c r="S20" s="12">
        <v>2</v>
      </c>
      <c r="T20" s="13">
        <f>B1</f>
        <v>5</v>
      </c>
      <c r="U20" s="2">
        <f>AVERAGE(U17:U19)</f>
        <v>-1.5577432288562079</v>
      </c>
      <c r="V20" s="14">
        <f>S20-T20*U20</f>
        <v>9.7887161442810395</v>
      </c>
    </row>
    <row r="21" spans="3:31" ht="15.75" thickBot="1" x14ac:dyDescent="0.3">
      <c r="Z21" s="8" t="s">
        <v>7</v>
      </c>
      <c r="AA21" s="9" t="s">
        <v>8</v>
      </c>
      <c r="AB21" s="8" t="s">
        <v>9</v>
      </c>
      <c r="AC21" s="8" t="s">
        <v>10</v>
      </c>
      <c r="AD21" s="9" t="s">
        <v>11</v>
      </c>
      <c r="AE21" s="10" t="s">
        <v>12</v>
      </c>
    </row>
    <row r="22" spans="3:31" ht="15.75" thickBot="1" x14ac:dyDescent="0.3">
      <c r="Z22" s="3">
        <f>P6*$S$11+Q24*$S$20</f>
        <v>-0.46474487256369212</v>
      </c>
      <c r="AA22" s="3">
        <f>Z22</f>
        <v>-0.46474487256369212</v>
      </c>
      <c r="AB22" s="7">
        <v>2</v>
      </c>
      <c r="AC22" s="3">
        <f>AA22-AB22</f>
        <v>-2.464744872563692</v>
      </c>
      <c r="AD22" s="3">
        <v>1</v>
      </c>
      <c r="AE22" s="3">
        <f>AC22*AD22</f>
        <v>-2.464744872563692</v>
      </c>
    </row>
    <row r="23" spans="3:31" ht="15.75" thickBot="1" x14ac:dyDescent="0.3">
      <c r="C23" s="2" t="s">
        <v>37</v>
      </c>
      <c r="J23" s="8" t="s">
        <v>3</v>
      </c>
      <c r="K23" s="9" t="s">
        <v>4</v>
      </c>
      <c r="L23" s="9" t="s">
        <v>5</v>
      </c>
      <c r="M23" s="10" t="s">
        <v>6</v>
      </c>
      <c r="P23" s="8" t="s">
        <v>22</v>
      </c>
      <c r="Q23" s="9" t="s">
        <v>23</v>
      </c>
      <c r="R23" s="9" t="s">
        <v>24</v>
      </c>
      <c r="S23" s="10" t="s">
        <v>25</v>
      </c>
      <c r="Z23" s="3">
        <f t="shared" ref="Z23:Z24" si="6">P7*$S$11+Q25*$S$20</f>
        <v>-0.46216567756883986</v>
      </c>
      <c r="AA23" s="3">
        <f t="shared" ref="AA23:AA24" si="7">Z23</f>
        <v>-0.46216567756883986</v>
      </c>
      <c r="AB23" s="7">
        <v>5</v>
      </c>
      <c r="AC23" s="3">
        <f t="shared" ref="AC23:AC24" si="8">AA23-AB23</f>
        <v>-5.4621656775688399</v>
      </c>
      <c r="AD23" s="3">
        <v>1</v>
      </c>
      <c r="AE23" s="3">
        <f t="shared" ref="AE23:AE24" si="9">AC23*AD23</f>
        <v>-5.4621656775688399</v>
      </c>
    </row>
    <row r="24" spans="3:31" x14ac:dyDescent="0.25">
      <c r="C24" s="7">
        <v>1</v>
      </c>
      <c r="J24" s="3">
        <f>C6*$E$12+C24*$E$20</f>
        <v>5</v>
      </c>
      <c r="K24" s="3">
        <f>1/(1+EXP(-J24))</f>
        <v>0.99330714907571527</v>
      </c>
      <c r="L24" s="3">
        <f>K24*(1-K24)</f>
        <v>6.6480566707900332E-3</v>
      </c>
      <c r="M24" s="3">
        <f>L24*$L$20*S24</f>
        <v>-6.4233193092270288E-3</v>
      </c>
      <c r="P24" s="3">
        <f>J6*$L$11+K24*$L$20</f>
        <v>-1.0066928509242847</v>
      </c>
      <c r="Q24" s="3">
        <f>1/(1+EXP(-P24))</f>
        <v>0.26762756371815394</v>
      </c>
      <c r="R24" s="3">
        <f>Q24*(1-Q24)</f>
        <v>0.19600305085643938</v>
      </c>
      <c r="S24" s="3">
        <f>R24*$S$20*AE22</f>
        <v>-0.96619502921049905</v>
      </c>
      <c r="Z24" s="3">
        <f t="shared" si="6"/>
        <v>-0.46212372463234086</v>
      </c>
      <c r="AA24" s="3">
        <f t="shared" si="7"/>
        <v>-0.46212372463234086</v>
      </c>
      <c r="AB24" s="7">
        <v>9</v>
      </c>
      <c r="AC24" s="3">
        <f t="shared" si="8"/>
        <v>-9.4621237246323417</v>
      </c>
      <c r="AD24" s="3">
        <v>1</v>
      </c>
      <c r="AE24" s="3">
        <f t="shared" si="9"/>
        <v>-9.4621237246323417</v>
      </c>
    </row>
    <row r="25" spans="3:31" x14ac:dyDescent="0.25">
      <c r="C25" s="7">
        <v>3</v>
      </c>
      <c r="J25" s="3">
        <f t="shared" ref="J25:J26" si="10">C7*$E$12+C25*$E$20</f>
        <v>9</v>
      </c>
      <c r="K25" s="3">
        <f t="shared" ref="K25:K26" si="11">1/(1+EXP(-J25))</f>
        <v>0.99987660542401369</v>
      </c>
      <c r="L25" s="3">
        <f t="shared" ref="L25:L26" si="12">K25*(1-K25)</f>
        <v>1.2337934976493025E-4</v>
      </c>
      <c r="M25" s="3">
        <f t="shared" ref="M25:M26" si="13">L25*$L$20*S25</f>
        <v>-2.6498570701054454E-4</v>
      </c>
      <c r="P25" s="3">
        <f t="shared" ref="P25:P26" si="14">J7*$L$11+K25*$L$20</f>
        <v>-1.0001233945759864</v>
      </c>
      <c r="Q25" s="3">
        <f t="shared" ref="Q25:Q26" si="15">1/(1+EXP(-P25))</f>
        <v>0.26891716121558007</v>
      </c>
      <c r="R25" s="3">
        <f t="shared" ref="R25:R26" si="16">Q25*(1-Q25)</f>
        <v>0.19660072161933378</v>
      </c>
      <c r="S25" s="3">
        <f t="shared" ref="S25:S26" si="17">R25*$S$20*AE23</f>
        <v>-2.1477314276287824</v>
      </c>
    </row>
    <row r="26" spans="3:31" x14ac:dyDescent="0.25">
      <c r="C26" s="7">
        <v>4</v>
      </c>
      <c r="J26" s="3">
        <f t="shared" si="10"/>
        <v>11</v>
      </c>
      <c r="K26" s="3">
        <f t="shared" si="11"/>
        <v>0.99998329857815205</v>
      </c>
      <c r="L26" s="3">
        <f t="shared" si="12"/>
        <v>1.670114291046157E-5</v>
      </c>
      <c r="M26" s="3">
        <f t="shared" si="13"/>
        <v>-6.2140011893353948E-5</v>
      </c>
      <c r="P26" s="3">
        <f t="shared" si="14"/>
        <v>-1.000016701421848</v>
      </c>
      <c r="Q26" s="3">
        <f t="shared" si="15"/>
        <v>0.26893813768382957</v>
      </c>
      <c r="R26" s="3">
        <f t="shared" si="16"/>
        <v>0.19661041578298311</v>
      </c>
      <c r="S26" s="3">
        <f t="shared" si="17"/>
        <v>-3.720704159379987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AE27"/>
  <sheetViews>
    <sheetView tabSelected="1" zoomScale="90" zoomScaleNormal="90" workbookViewId="0"/>
  </sheetViews>
  <sheetFormatPr defaultColWidth="7.28515625" defaultRowHeight="15" x14ac:dyDescent="0.25"/>
  <cols>
    <col min="1" max="16384" width="7.28515625" style="1"/>
  </cols>
  <sheetData>
    <row r="1" spans="1:22" x14ac:dyDescent="0.25">
      <c r="A1" s="1" t="s">
        <v>36</v>
      </c>
      <c r="B1" s="16">
        <v>0.5</v>
      </c>
    </row>
    <row r="4" spans="1:22" ht="15.75" thickBot="1" x14ac:dyDescent="0.3"/>
    <row r="5" spans="1:22" ht="15.75" thickBot="1" x14ac:dyDescent="0.3">
      <c r="C5" s="2" t="s">
        <v>0</v>
      </c>
      <c r="J5" s="2" t="s">
        <v>1</v>
      </c>
      <c r="P5" s="2" t="s">
        <v>30</v>
      </c>
    </row>
    <row r="6" spans="1:22" x14ac:dyDescent="0.25">
      <c r="C6" s="3">
        <v>1</v>
      </c>
      <c r="J6" s="3">
        <v>1</v>
      </c>
      <c r="P6" s="3">
        <v>1</v>
      </c>
    </row>
    <row r="7" spans="1:22" ht="15.75" thickBot="1" x14ac:dyDescent="0.3">
      <c r="C7" s="3">
        <v>1</v>
      </c>
      <c r="J7" s="3">
        <v>1</v>
      </c>
      <c r="N7" s="17" t="s">
        <v>18</v>
      </c>
      <c r="P7" s="3">
        <v>1</v>
      </c>
      <c r="U7" s="17" t="s">
        <v>18</v>
      </c>
    </row>
    <row r="8" spans="1:22" ht="15.75" thickBot="1" x14ac:dyDescent="0.3">
      <c r="C8" s="3">
        <v>1</v>
      </c>
      <c r="G8" s="17" t="s">
        <v>18</v>
      </c>
      <c r="J8" s="3">
        <v>1</v>
      </c>
      <c r="N8" s="2">
        <f>J6*S24</f>
        <v>1.0310336891474219</v>
      </c>
      <c r="P8" s="3">
        <v>1</v>
      </c>
      <c r="U8" s="2">
        <f>P6*AE22</f>
        <v>2.3500750547536473</v>
      </c>
    </row>
    <row r="9" spans="1:22" ht="15.75" thickBot="1" x14ac:dyDescent="0.3">
      <c r="C9" s="19">
        <v>1</v>
      </c>
      <c r="G9" s="2">
        <f>C6*M24</f>
        <v>-0.20271352686037167</v>
      </c>
      <c r="J9" s="19">
        <v>1</v>
      </c>
      <c r="N9" s="2">
        <f t="shared" ref="N9:N10" si="0">J7*S25</f>
        <v>6.5638928196166041E-2</v>
      </c>
      <c r="P9" s="19">
        <v>1</v>
      </c>
      <c r="U9" s="2">
        <f t="shared" ref="U9:U10" si="1">P7*AE23</f>
        <v>0.13366601404118938</v>
      </c>
    </row>
    <row r="10" spans="1:22" ht="15.75" thickBot="1" x14ac:dyDescent="0.3">
      <c r="G10" s="2">
        <f t="shared" ref="G10:G11" si="2">C7*M25</f>
        <v>-1.2905396568547018E-2</v>
      </c>
      <c r="M10" s="17" t="s">
        <v>17</v>
      </c>
      <c r="N10" s="2">
        <f t="shared" si="0"/>
        <v>-1.4650240863730382</v>
      </c>
      <c r="T10" s="17" t="s">
        <v>17</v>
      </c>
      <c r="U10" s="2">
        <f t="shared" si="1"/>
        <v>-2.9404690136193992</v>
      </c>
    </row>
    <row r="11" spans="1:22" ht="15.75" thickBot="1" x14ac:dyDescent="0.3">
      <c r="F11" s="17" t="s">
        <v>17</v>
      </c>
      <c r="G11" s="2">
        <f t="shared" si="2"/>
        <v>0.15381813153080184</v>
      </c>
      <c r="K11" s="11" t="s">
        <v>15</v>
      </c>
      <c r="L11" s="12">
        <v>1</v>
      </c>
      <c r="M11" s="13">
        <f>B1</f>
        <v>0.5</v>
      </c>
      <c r="N11" s="2">
        <f>AVERAGE(N8:N10)</f>
        <v>-0.12278382300981676</v>
      </c>
      <c r="O11" s="14">
        <f>L11-M11*N11</f>
        <v>1.0613919115049084</v>
      </c>
      <c r="R11" s="11" t="s">
        <v>33</v>
      </c>
      <c r="S11" s="12">
        <v>3</v>
      </c>
      <c r="T11" s="13">
        <f>B1</f>
        <v>0.5</v>
      </c>
      <c r="U11" s="2">
        <f>AVERAGE(U8:U10)</f>
        <v>-0.15224264827485415</v>
      </c>
      <c r="V11" s="14">
        <f>S11-T11*U11</f>
        <v>3.0761213241374272</v>
      </c>
    </row>
    <row r="12" spans="1:22" ht="15.75" thickBot="1" x14ac:dyDescent="0.3">
      <c r="D12" s="11" t="s">
        <v>13</v>
      </c>
      <c r="E12" s="12">
        <v>-2</v>
      </c>
      <c r="F12" s="13">
        <f>B1</f>
        <v>0.5</v>
      </c>
      <c r="G12" s="2">
        <f>AVERAGE(G9:G11)</f>
        <v>-2.0600263966038951E-2</v>
      </c>
      <c r="H12" s="14">
        <f>E12-F12*G12</f>
        <v>-1.9896998680169806</v>
      </c>
    </row>
    <row r="16" spans="1:22" ht="15.75" thickBot="1" x14ac:dyDescent="0.3">
      <c r="G16" s="17" t="s">
        <v>18</v>
      </c>
      <c r="N16" s="17" t="s">
        <v>18</v>
      </c>
      <c r="U16" s="17" t="s">
        <v>18</v>
      </c>
    </row>
    <row r="17" spans="2:31" ht="15.75" thickBot="1" x14ac:dyDescent="0.3">
      <c r="G17" s="2">
        <f>C24*M24</f>
        <v>-0.20271352686037167</v>
      </c>
      <c r="N17" s="2">
        <f>K24*S24</f>
        <v>0.27728766583965736</v>
      </c>
      <c r="U17" s="2">
        <f>Q24*AE22</f>
        <v>1.5863888541108555</v>
      </c>
    </row>
    <row r="18" spans="2:31" ht="15.75" thickBot="1" x14ac:dyDescent="0.3">
      <c r="G18" s="2">
        <f t="shared" ref="G18:G19" si="3">C25*M25</f>
        <v>-3.8716189705641058E-2</v>
      </c>
      <c r="N18" s="2">
        <f t="shared" ref="N18:N19" si="4">K25*S25</f>
        <v>4.7985901549886099E-2</v>
      </c>
      <c r="U18" s="2">
        <f t="shared" ref="U18:U19" si="5">Q25*AE23</f>
        <v>7.5766308675424401E-2</v>
      </c>
    </row>
    <row r="19" spans="2:31" ht="15.75" thickBot="1" x14ac:dyDescent="0.3">
      <c r="F19" s="17" t="s">
        <v>17</v>
      </c>
      <c r="G19" s="2">
        <f t="shared" si="3"/>
        <v>0.61527252612320738</v>
      </c>
      <c r="M19" s="17" t="s">
        <v>17</v>
      </c>
      <c r="N19" s="2">
        <f t="shared" si="4"/>
        <v>-1.2903889344445887</v>
      </c>
      <c r="T19" s="17" t="s">
        <v>17</v>
      </c>
      <c r="U19" s="2">
        <f t="shared" si="5"/>
        <v>-1.5577590172108775</v>
      </c>
    </row>
    <row r="20" spans="2:31" ht="15.75" thickBot="1" x14ac:dyDescent="0.3">
      <c r="D20" s="11" t="s">
        <v>14</v>
      </c>
      <c r="E20" s="12">
        <v>1</v>
      </c>
      <c r="F20" s="13">
        <f>B1</f>
        <v>0.5</v>
      </c>
      <c r="G20" s="2">
        <f>AVERAGE(G17:G19)</f>
        <v>0.12461426985239821</v>
      </c>
      <c r="H20" s="14">
        <f>E20-F20*G20</f>
        <v>0.9376928650738009</v>
      </c>
      <c r="K20" s="11" t="s">
        <v>16</v>
      </c>
      <c r="L20" s="12">
        <v>-1</v>
      </c>
      <c r="M20" s="13">
        <f>B1</f>
        <v>0.5</v>
      </c>
      <c r="N20" s="2">
        <f>AVERAGE(N17:N19)</f>
        <v>-0.32170512235168175</v>
      </c>
      <c r="O20" s="14">
        <f>L20-M20*N20</f>
        <v>-0.8391474388241591</v>
      </c>
      <c r="R20" s="11" t="s">
        <v>34</v>
      </c>
      <c r="S20" s="12">
        <v>2</v>
      </c>
      <c r="T20" s="13">
        <f>B1</f>
        <v>0.5</v>
      </c>
      <c r="U20" s="2">
        <f>AVERAGE(U17:U19)</f>
        <v>3.4798715191800778E-2</v>
      </c>
      <c r="V20" s="14">
        <f>S20-T20*U20</f>
        <v>1.9826006424040996</v>
      </c>
    </row>
    <row r="21" spans="2:31" ht="15.75" thickBot="1" x14ac:dyDescent="0.3">
      <c r="Z21" s="8" t="s">
        <v>7</v>
      </c>
      <c r="AA21" s="9" t="s">
        <v>8</v>
      </c>
      <c r="AB21" s="8" t="s">
        <v>9</v>
      </c>
      <c r="AC21" s="8" t="s">
        <v>10</v>
      </c>
      <c r="AD21" s="9" t="s">
        <v>11</v>
      </c>
      <c r="AE21" s="10" t="s">
        <v>12</v>
      </c>
    </row>
    <row r="22" spans="2:31" ht="15.75" thickBot="1" x14ac:dyDescent="0.3">
      <c r="Z22" s="3">
        <f>P6*$S$11+Q24*$S$20</f>
        <v>4.3500750547536473</v>
      </c>
      <c r="AA22" s="3">
        <f>Z22</f>
        <v>4.3500750547536473</v>
      </c>
      <c r="AB22" s="7">
        <v>2</v>
      </c>
      <c r="AC22" s="3">
        <f>AA22-AB22</f>
        <v>2.3500750547536473</v>
      </c>
      <c r="AD22" s="3">
        <v>1</v>
      </c>
      <c r="AE22" s="3">
        <f>AC22*AD22</f>
        <v>2.3500750547536473</v>
      </c>
    </row>
    <row r="23" spans="2:31" ht="15.75" thickBot="1" x14ac:dyDescent="0.3">
      <c r="C23" s="2" t="s">
        <v>37</v>
      </c>
      <c r="J23" s="8" t="s">
        <v>3</v>
      </c>
      <c r="K23" s="9" t="s">
        <v>4</v>
      </c>
      <c r="L23" s="9" t="s">
        <v>5</v>
      </c>
      <c r="M23" s="10" t="s">
        <v>6</v>
      </c>
      <c r="P23" s="8" t="s">
        <v>22</v>
      </c>
      <c r="Q23" s="9" t="s">
        <v>23</v>
      </c>
      <c r="R23" s="9" t="s">
        <v>24</v>
      </c>
      <c r="S23" s="10" t="s">
        <v>25</v>
      </c>
      <c r="Z23" s="3">
        <f t="shared" ref="Z23:Z24" si="6">P7*$S$11+Q25*$S$20</f>
        <v>4.1336660140411894</v>
      </c>
      <c r="AA23" s="3">
        <f t="shared" ref="AA23:AA24" si="7">Z23</f>
        <v>4.1336660140411894</v>
      </c>
      <c r="AB23" s="7">
        <v>4</v>
      </c>
      <c r="AC23" s="3">
        <f t="shared" ref="AC23:AC24" si="8">AA23-AB23</f>
        <v>0.13366601404118938</v>
      </c>
      <c r="AD23" s="3">
        <v>1</v>
      </c>
      <c r="AE23" s="3">
        <f t="shared" ref="AE23:AE24" si="9">AC23*AD23</f>
        <v>0.13366601404118938</v>
      </c>
    </row>
    <row r="24" spans="2:31" x14ac:dyDescent="0.25">
      <c r="C24" s="7">
        <v>1</v>
      </c>
      <c r="J24" s="3">
        <f>C6*$E$12+C24*$E$20</f>
        <v>-1</v>
      </c>
      <c r="K24" s="3">
        <f>1/(1+EXP(-J24))</f>
        <v>0.2689414213699951</v>
      </c>
      <c r="L24" s="3">
        <f>K24*(1-K24)</f>
        <v>0.19661193324148185</v>
      </c>
      <c r="M24" s="3">
        <f>L24*$L$20*S24</f>
        <v>-0.20271352686037167</v>
      </c>
      <c r="P24" s="3">
        <f>J6*$L$11+K24*$L$20</f>
        <v>0.7310585786300049</v>
      </c>
      <c r="Q24" s="3">
        <f>1/(1+EXP(-P24))</f>
        <v>0.67503752737682365</v>
      </c>
      <c r="R24" s="3">
        <f>Q24*(1-Q24)</f>
        <v>0.2193618640098077</v>
      </c>
      <c r="S24" s="3">
        <f>R24*$S$20*AE22</f>
        <v>1.0310336891474219</v>
      </c>
      <c r="Z24" s="3">
        <f t="shared" si="6"/>
        <v>4.0595309863806008</v>
      </c>
      <c r="AA24" s="3">
        <f t="shared" si="7"/>
        <v>4.0595309863806008</v>
      </c>
      <c r="AB24" s="7">
        <v>7</v>
      </c>
      <c r="AC24" s="3">
        <f t="shared" si="8"/>
        <v>-2.9404690136193992</v>
      </c>
      <c r="AD24" s="3">
        <v>1</v>
      </c>
      <c r="AE24" s="3">
        <f t="shared" si="9"/>
        <v>-2.9404690136193992</v>
      </c>
    </row>
    <row r="25" spans="2:31" x14ac:dyDescent="0.25">
      <c r="C25" s="7">
        <v>3</v>
      </c>
      <c r="J25" s="3">
        <f t="shared" ref="J25:J26" si="10">C7*$E$12+C25*$E$20</f>
        <v>1</v>
      </c>
      <c r="K25" s="3">
        <f t="shared" ref="K25:K26" si="11">1/(1+EXP(-J25))</f>
        <v>0.7310585786300049</v>
      </c>
      <c r="L25" s="3">
        <f t="shared" ref="L25:L26" si="12">K25*(1-K25)</f>
        <v>0.19661193324148185</v>
      </c>
      <c r="M25" s="3">
        <f t="shared" ref="M25:M26" si="13">L25*$L$20*S25</f>
        <v>-1.2905396568547018E-2</v>
      </c>
      <c r="P25" s="3">
        <f t="shared" ref="P25:P26" si="14">J7*$L$11+K25*$L$20</f>
        <v>0.2689414213699951</v>
      </c>
      <c r="Q25" s="3">
        <f t="shared" ref="Q25:Q26" si="15">1/(1+EXP(-P25))</f>
        <v>0.56683300702059458</v>
      </c>
      <c r="R25" s="3">
        <f t="shared" ref="R25:R26" si="16">Q25*(1-Q25)</f>
        <v>0.24553334917258515</v>
      </c>
      <c r="S25" s="3">
        <f t="shared" ref="S25:S26" si="17">R25*$S$20*AE23</f>
        <v>6.5638928196166041E-2</v>
      </c>
      <c r="Z25" s="19">
        <f>P9*V11+Q27*V20</f>
        <v>6.934253420155887</v>
      </c>
      <c r="AA25" s="19">
        <f>Z25</f>
        <v>6.934253420155887</v>
      </c>
    </row>
    <row r="26" spans="2:31" x14ac:dyDescent="0.25">
      <c r="C26" s="7">
        <v>4</v>
      </c>
      <c r="J26" s="3">
        <f t="shared" si="10"/>
        <v>2</v>
      </c>
      <c r="K26" s="3">
        <f t="shared" si="11"/>
        <v>0.88079707797788231</v>
      </c>
      <c r="L26" s="3">
        <f t="shared" si="12"/>
        <v>0.10499358540350662</v>
      </c>
      <c r="M26" s="3">
        <f t="shared" si="13"/>
        <v>0.15381813153080184</v>
      </c>
      <c r="P26" s="3">
        <f t="shared" si="14"/>
        <v>0.11920292202211769</v>
      </c>
      <c r="Q26" s="3">
        <f t="shared" si="15"/>
        <v>0.52976549319030053</v>
      </c>
      <c r="R26" s="3">
        <f t="shared" si="16"/>
        <v>0.24911401541513817</v>
      </c>
      <c r="S26" s="3">
        <f t="shared" si="17"/>
        <v>-1.4650240863730382</v>
      </c>
    </row>
    <row r="27" spans="2:31" x14ac:dyDescent="0.25">
      <c r="B27" s="18" t="s">
        <v>38</v>
      </c>
      <c r="C27" s="19">
        <v>2</v>
      </c>
      <c r="J27" s="19">
        <f>C9*H12+C27*H20</f>
        <v>-0.11431413786937883</v>
      </c>
      <c r="K27" s="19">
        <f>1/(1+EXP(-J27))</f>
        <v>0.47145254628007377</v>
      </c>
      <c r="P27" s="19">
        <f>J9*O11+K27*O20</f>
        <v>0.6657737147668561</v>
      </c>
      <c r="Q27" s="19">
        <f>1/(EXP(-P27))</f>
        <v>1.9459955845369303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09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Bánhalmi Árpád</dc:creator>
  <cp:lastModifiedBy>Bánhalmi Árpád</cp:lastModifiedBy>
  <dcterms:created xsi:type="dcterms:W3CDTF">2020-08-03T08:29:59Z</dcterms:created>
  <dcterms:modified xsi:type="dcterms:W3CDTF">2020-08-03T15:55:57Z</dcterms:modified>
</cp:coreProperties>
</file>